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filterPrivacy="1" defaultThemeVersion="124226"/>
  <bookViews>
    <workbookView xWindow="0" yWindow="0" windowWidth="15528" windowHeight="8340" xr2:uid="{00000000-000D-0000-FFFF-FFFF00000000}"/>
  </bookViews>
  <sheets>
    <sheet name="Pročelja" sheetId="1" r:id="rId1"/>
    <sheet name="Ravni krov" sheetId="2" r:id="rId2"/>
    <sheet name="Stolarija" sheetId="4" r:id="rId3"/>
    <sheet name="Rekapitulacija" sheetId="3" r:id="rId4"/>
  </sheets>
  <calcPr calcId="171027" concurrentCalc="0"/>
  <fileRecoveryPr autoRecover="0"/>
</workbook>
</file>

<file path=xl/calcChain.xml><?xml version="1.0" encoding="utf-8"?>
<calcChain xmlns="http://schemas.openxmlformats.org/spreadsheetml/2006/main">
  <c r="F112" i="1" l="1"/>
  <c r="F114" i="1"/>
  <c r="F116" i="1"/>
  <c r="F118" i="1"/>
  <c r="C122" i="1"/>
  <c r="F17" i="1"/>
  <c r="F14" i="1"/>
  <c r="F15" i="1"/>
  <c r="F16" i="1"/>
  <c r="F18" i="1"/>
  <c r="F19" i="1"/>
  <c r="F20" i="1"/>
  <c r="F22" i="1"/>
  <c r="F24" i="1"/>
  <c r="F26" i="1"/>
  <c r="F28" i="1"/>
  <c r="C29" i="1"/>
  <c r="C126" i="1"/>
  <c r="F69" i="1"/>
  <c r="F88" i="1"/>
  <c r="F45" i="1"/>
  <c r="F68" i="1"/>
  <c r="F87" i="1"/>
  <c r="F98" i="1"/>
  <c r="F99" i="1"/>
  <c r="F100" i="1"/>
  <c r="C102" i="1"/>
  <c r="C128" i="1"/>
  <c r="F6" i="1"/>
  <c r="F8" i="1"/>
  <c r="C10" i="1"/>
  <c r="C125" i="1"/>
  <c r="F33" i="1"/>
  <c r="F35" i="1"/>
  <c r="F37" i="1"/>
  <c r="F39" i="1"/>
  <c r="C41" i="1"/>
  <c r="C127" i="1"/>
  <c r="F106" i="1"/>
  <c r="C108" i="1"/>
  <c r="C129" i="1"/>
  <c r="C130" i="1"/>
  <c r="C131" i="1"/>
  <c r="B2" i="3"/>
  <c r="F5" i="2"/>
  <c r="F6" i="2"/>
  <c r="F7" i="2"/>
  <c r="F9" i="2"/>
  <c r="F11" i="2"/>
  <c r="F13" i="2"/>
  <c r="C15" i="2"/>
  <c r="C62" i="2"/>
  <c r="F18" i="2"/>
  <c r="F20" i="2"/>
  <c r="C22" i="2"/>
  <c r="C63" i="2"/>
  <c r="F25" i="2"/>
  <c r="F28" i="2"/>
  <c r="F35" i="2"/>
  <c r="F38" i="2"/>
  <c r="F40" i="2"/>
  <c r="F44" i="2"/>
  <c r="F42" i="2"/>
  <c r="C46" i="2"/>
  <c r="C64" i="2"/>
  <c r="F49" i="2"/>
  <c r="F51" i="2"/>
  <c r="F53" i="2"/>
  <c r="F55" i="2"/>
  <c r="F57" i="2"/>
  <c r="C59" i="2"/>
  <c r="C65" i="2"/>
  <c r="C66" i="2"/>
  <c r="B3" i="3"/>
  <c r="F14" i="4"/>
  <c r="F15" i="4"/>
  <c r="F17" i="4"/>
  <c r="F18" i="4"/>
  <c r="F19" i="4"/>
  <c r="C21" i="4"/>
  <c r="C25" i="4"/>
  <c r="F5" i="4"/>
  <c r="F6" i="4"/>
  <c r="F7" i="4"/>
  <c r="F8" i="4"/>
  <c r="F9" i="4"/>
  <c r="C10" i="4"/>
  <c r="C24" i="4"/>
  <c r="C26" i="4"/>
  <c r="B4" i="3"/>
  <c r="B10" i="3"/>
  <c r="B7" i="3"/>
  <c r="B5" i="3"/>
  <c r="B6" i="3"/>
</calcChain>
</file>

<file path=xl/sharedStrings.xml><?xml version="1.0" encoding="utf-8"?>
<sst xmlns="http://schemas.openxmlformats.org/spreadsheetml/2006/main" count="286" uniqueCount="161">
  <si>
    <t>1. PROČELJA</t>
  </si>
  <si>
    <t>kol.</t>
  </si>
  <si>
    <t>jed.</t>
  </si>
  <si>
    <t>jed. cijena</t>
  </si>
  <si>
    <t>ukupno</t>
  </si>
  <si>
    <t>1.1. PRIPREMNI RADOVI</t>
  </si>
  <si>
    <t>1.</t>
  </si>
  <si>
    <t>paušal</t>
  </si>
  <si>
    <t>2.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</si>
  <si>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</si>
  <si>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3.</t>
  </si>
  <si>
    <r>
      <t>Zaštita vanjskih otvora, odnosno postojeće vanjske stolarije: daskama, letvicama i zaštitnom folijom. U cijeni sav rad, materijal i pomoćni materijal.  Obračun po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.</t>
    </r>
  </si>
  <si>
    <t>1.1. PRIPREMNI RADOVI UKUPNO:</t>
  </si>
  <si>
    <t>1.2. DEMONTAŽE I RUŠENJA</t>
  </si>
  <si>
    <t>Demontaža i privremeno deponiranje raznih elemenata na pročelju zgrade na mjesto prema odluci nadzornog inženjera i investitora, ponovna montaža nakon izvedbe radova. U cijeni sav potreban rad, alat i pomoćni materijal. Obračun po kom.</t>
  </si>
  <si>
    <t>- antene</t>
  </si>
  <si>
    <t xml:space="preserve">kom </t>
  </si>
  <si>
    <t>- satelitske antene</t>
  </si>
  <si>
    <t xml:space="preserve">- vanjska jedinica klima uređaja </t>
  </si>
  <si>
    <t>- razni nosači, ploče i ormarići</t>
  </si>
  <si>
    <t>- nadstrešnica</t>
  </si>
  <si>
    <t>- sušilo za robu</t>
  </si>
  <si>
    <t>- rasvjetna tijela</t>
  </si>
  <si>
    <t>Demontaža postojećih vanjskih prozorskih klupčica s odvozom na deponij. Obračun po m' demontirane klupčice.</t>
  </si>
  <si>
    <t>m'</t>
  </si>
  <si>
    <t>Demontaža postojećih kabela postavljenih na pročelju zgrade s privremenim deponiranjem i ponovnom ugradnjom u vodilicu ušlicanu unutar toplinske izolacije. Obračun po m'.</t>
  </si>
  <si>
    <t>4.</t>
  </si>
  <si>
    <t>Demontaža  postojećeg vertikalnog oluka sa svim fazonskim komadima, obujmicama i pričvršćenjima. U cijeni sav potreban rad, horizontalni i vertikalni prijenos te odvoz na deponij. Obračun po m'.</t>
  </si>
  <si>
    <t>1.2. DEMONTAŽE I RUŠENJA UKUPNO:</t>
  </si>
  <si>
    <t>1.3. ZIDARSKI RADOVI</t>
  </si>
  <si>
    <r>
      <t>Otprašivanje površine kompletnog pročelja i pranje vodenim mlazom pod pritiskom. Stavka se obračunava prema izvedenim situacijama upisom količina u građevinskoj knjizi.  Obračun po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.</t>
    </r>
  </si>
  <si>
    <t>Strojno uklanjanje donje prozorske špalete u punoj širini otvora, u debljini d=3-5 cm za postavu toplinske izolacije ispod nove prozorske klupčice.</t>
  </si>
  <si>
    <t>Zidarska obrada špaleta nakon radova rušenja i demontaže (donja prozorska špaleta). Stavka uključuje podzidavanje, žbukanje kao priprema za izvedbu završnog sloja i bojanje disperzivnom bojom u dva sloja s unutarnje strane (ako se prilikom uklanjanja donje prozorske špalete oštetio i unutarnji dio).</t>
  </si>
  <si>
    <t>1.3. ZIDARSKI RADOVI UKUPNO:</t>
  </si>
  <si>
    <t>1.4. IZOLATERSKI I FASADERSKI RADOVI</t>
  </si>
  <si>
    <t>- deklarirana toplinske provodljivosti λ=0,035 W/mK</t>
  </si>
  <si>
    <t>- tlačne čvrstoće pri 10 % stišljivosti CS(10)30 kPa</t>
  </si>
  <si>
    <t>- čvrstoće na raslojavanje jednake ili veće od 10 kPa (TR10)</t>
  </si>
  <si>
    <r>
      <t>- na rubnim dijelovima zgrade, kao i na bridove otvora, postavljaju se PVC kutni profili s mrežicom. Na kutevima otvora (prozora, vrata...) izvesti dijagonalna armiranja trakama armaturne mrežice 160 gr/m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minimalne dimenzije 20x40 cm</t>
    </r>
  </si>
  <si>
    <r>
      <t>Obračun po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po normi za žbukanje:</t>
    </r>
  </si>
  <si>
    <r>
      <t>- otvori do 3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se ne oduzimaju, špalete se ne obračunavaju</t>
    </r>
  </si>
  <si>
    <r>
      <t>- kod otvora od 3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do 5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, oduzima se površina preko 3 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, špalete se ne obračunavaju</t>
    </r>
  </si>
  <si>
    <r>
      <t>- kod otvora preko 5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, oduzima se površina preko 3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, špalete se obračunavaju.</t>
    </r>
  </si>
  <si>
    <t>- zidovi Z1, Z2 i Z4 (mineralna kamena vuna d=8 cm)</t>
  </si>
  <si>
    <t>- zidovi Z3 i Z5 (mineralna kamena vuna d=2 cm)</t>
  </si>
  <si>
    <t>Stavka uključuje postavljanje svih potrebnih elemenata, rubnih profila za pročelje, PVC kutnika (s mrežicom), ojačanja na sve rubove, otvore, uglove.</t>
  </si>
  <si>
    <t>Visina polaganja uz pod balkona iznosi 25 cm.</t>
  </si>
  <si>
    <r>
      <t>- kod otvora od 3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do 5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, oduzima se površina preko 3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, špalete se ne obračunavaju</t>
    </r>
  </si>
  <si>
    <t>- uz pod lođa (ekstrudirani polistiren d=8 cm)</t>
  </si>
  <si>
    <t>U cijenu uključena impregnacija i priprema podloge prema uputama proizvođača.</t>
  </si>
  <si>
    <t>- podgledi loggia</t>
  </si>
  <si>
    <t>1.4. IZOLATERSKI I FASADERSKI RADOVI UKUPNO:</t>
  </si>
  <si>
    <t>1.5. LIMARSKI RADOVI</t>
  </si>
  <si>
    <t>Dobava i ugradnja vertikalnog oluka dimenzija 120/120 mm od pocinčanog lima d=0,7 mm. Vertikale su o zid pričvršćene pocinčanim obujmicama. U cijeni je i koljeno 45°, komplet s pričvrsnim materijalom i spajanje na horizontalni žlijeb. Obračun po m'.</t>
  </si>
  <si>
    <t>1.5. LIMARSKI RADOVI UKUPNO:</t>
  </si>
  <si>
    <t>1.6. OSTALI RADOVI</t>
  </si>
  <si>
    <t>Dobava i ugradnja kamenih, vanjskih klupčica sa okapnicom. Klupčice su od granita po izboru investitora. Širina klupčice prosječno iznosi 25 cm, debljine d=3 cm, postavljaju se u cementni mort M-10. Sudar fuga s prozorom obraditi kitom (UV otporan). U jediničnoj cijeni sadržan je sav potreban rad i materijal za ugradbu klupčice s obaveznom provjerom dimenzija na licu mjesta. Obračun po m'.</t>
  </si>
  <si>
    <r>
      <t>Obračun po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.</t>
    </r>
  </si>
  <si>
    <t>Ugradnja cijevi za odvod kondenzata klima uređaja koji su postavljeni na fasadi. Dispoziciju i broj vertikala za klima uređaje potrebno dogovoriti sa predstavnikom zgrade na licu mjesta i u kordinaciji sa nadzornim inženjerom. Promjer cijevi koji se ugrađuje iznosi 32mm. Obračun po m' ugrađene cijevi sa kompletnim radovima do uporabne vrijednosti.</t>
  </si>
  <si>
    <t>Dobava i ugradnja ormarića mjernog spoja za uzemljenje gromobrana sa svim fazonskim komadima i pričvršćenjima.  Obavezno predvidjeti ukrućenje na pročelje. U jediničnoj cijeni sadržan je sav potreban rad i materijal za ugradbu ormarića s obaveznom provjerom mjera na licu mjesta. Obračun po kom.</t>
  </si>
  <si>
    <t>kom</t>
  </si>
  <si>
    <t>5.</t>
  </si>
  <si>
    <t>Izvedba premosnica limenog opšava krova s gromobranskom FeZn trakom (Al žicom Ø 8 mm), FeZn pletenicom.</t>
  </si>
  <si>
    <t>6.</t>
  </si>
  <si>
    <t>Završno čišćenje zgrade i gradilišta. Potrebno očistiti sve klupice, stakla i okoliš. Obračun paušalno.</t>
  </si>
  <si>
    <t>1.6. OSTALI RADOVI UKUPNO:</t>
  </si>
  <si>
    <t>1. PROČELJA - REKAPITULACIJA</t>
  </si>
  <si>
    <t xml:space="preserve">1.3. ZIDARSKI </t>
  </si>
  <si>
    <t>1.4. IZOLATERSKI I FASADERSKI</t>
  </si>
  <si>
    <t>UKUPNO:</t>
  </si>
  <si>
    <t>2. RAVNI KROV</t>
  </si>
  <si>
    <t>2.1. DEMONTAŽE I RUŠENJA</t>
  </si>
  <si>
    <t>Demontaža i privremeno deponiranje raznih elemenata na nadozidu,  terasama i krovovima zgrade na mjesto prema odluci nadzornog inženjera i investitora, ponovna montaža nakon izvedbe radova. U cijeni sav potreban rad, alat i pomoćni materijal. Obračun po kom.</t>
  </si>
  <si>
    <t>- stup antene</t>
  </si>
  <si>
    <t>- kablovi</t>
  </si>
  <si>
    <t>- gromobran</t>
  </si>
  <si>
    <t>Demontaža  postojećeg horizontalnog oluka sa svim fazonskim komadima, obujmicama i pričvršćenjima. U cijeni sav potreban rad, horizontalni i vertikalni prijenos te odvoz na deponij. Obračun po m'.</t>
  </si>
  <si>
    <t>Demontaža postojeće limene okapnice ravnog krova i limenog opšava kosog krova, te opšava oko dimnjaka, ventilacija i otvora za izlaz na krov. U cijeni sav potreban rad, horizontalni i vertikalni prijenos te odvoz na deponij. Obračun po m'.</t>
  </si>
  <si>
    <t>Uklanjanje slojeva ravnog krova i krovne terase do postojećeg sloja betona za pad. Stanje slojeva postojećeg ravnog krova treba utvrditi na licu mjesta te odobriti od strane nadzornog inženjera.</t>
  </si>
  <si>
    <r>
      <t>U cijenu uračunat horizontalni i vertkalni prijenos, utovar, transport i zbrinjavanje na gradskom deponiju. Obračun po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tocrtne površine krova.</t>
    </r>
  </si>
  <si>
    <t>2.1. DEMONTAŽE I RUŠENJA:</t>
  </si>
  <si>
    <t>2.2. ZIDARSKI RADOVI</t>
  </si>
  <si>
    <t>2.2 ZIDARSKI RADOVI:</t>
  </si>
  <si>
    <t>2.3. IZOLATERSKI RADOVI</t>
  </si>
  <si>
    <t>Dobava materijala i izrada aluminizirane parne brane d=0,5 mm. Folija se slobodno polaže na beton za pad koji se prethodno premaže hladnim bitumenskim premazom.</t>
  </si>
  <si>
    <r>
      <t>Trake se mjestimično zavaruju plamenikom za podlogu uz potpuno zavarene spojeve traka.  Uz dimnjake i ventilacije parnu branu izvesti prema Detalju 5. U svemu se pridržavati uputa i specifikacija proizvođača, pravila struke i standarda kvalitete. Obračun po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.</t>
    </r>
  </si>
  <si>
    <t>Dobava, doprema i ugradnja toplinske izolacije od ploča tvrde mineralne kamene vune d=14 cm , u padu krovne plohe 2 % u svemu prema planu polaganja i uputstvima proizvođača (polaganje u dva sloja).</t>
  </si>
  <si>
    <t>Potrebne karakteristike:</t>
  </si>
  <si>
    <r>
      <t>U cijenu je uračunat sav potreban rad i materijal, kao i holker na spoju horizontalne i verikalne površine oko zidova dimnjaka. U svemu se pridržavati uputa i specifikacija proizvođača, pravila struke i standarda kvalitete. Obračun po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tlocrtne površine krova.</t>
    </r>
  </si>
  <si>
    <r>
      <t>Kod izvođenja radova pridržavati se smjernica o primjeni propisanih od strane proizvođača materijala. Kvaliteta ugrađene hidroizolacije dokazuje se ispitivanjem vodenom probom u trajanju 24 sata, a predaje upisom u građevinski dnevnik. Obračun po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tlocrtne površine krova.</t>
    </r>
  </si>
  <si>
    <t>Dobava i postava vertikalne hidroizolacije kao u stavci 3. na detaljima (dimnjaci). Traka razvijene širine 40 cm. Obračun po m'.</t>
  </si>
  <si>
    <t>Dobava materijala i obrada prodora kroz krov (odzračnici), PVC nearmiranom folijom, s pričvršćenjem, obujmicom i brtvljenjem. Obračun po kom.</t>
  </si>
  <si>
    <t>Dobava i ugradnja slivnika visokog učinka sa prirubnicom za uklještenje hidroizolacije i bez zapora za miris, koristiti za gravitacijsku odvodnju krovova. Ugraditi proizvod od lijevanog željeza u nominalnim veličinama od DN100 (prema preporuci proizvođača) dvodijelne izvedbe. Obračun po komadu ugrađenog slivnika.</t>
  </si>
  <si>
    <t>7.</t>
  </si>
  <si>
    <t>2.3. IZOLATERSKI RADOVI:</t>
  </si>
  <si>
    <t>2.4. LIMARSKI RADOVI</t>
  </si>
  <si>
    <t>Dobava i ugradnja horizontalnog oluka dimenzija 120/120 mm od pocinčanog lima d=0,7 mm. Horizontale su pričvršćene pocinčanim obujmicama. U cijeni je komplet s pričvrsnim materijalom i spajanje na vertikalni  žlijeb. Obračun po m'.</t>
  </si>
  <si>
    <t>Dobava, doprema i ugradnja limenog opšava kosog krova, od pocinčanog lima d=1,00 mm, razvijene širine 350 mm, zaštita od atmosferilija. U cijenu uključiti sva pomoćna i vezna sredstva do potpune funkcionalnosti. Također uključiti i izvedbu, te spajanje gromobranske instalacije. Obračun po m'.</t>
  </si>
  <si>
    <t>2.4. LIMARSKI RADOVI:</t>
  </si>
  <si>
    <t>2. RAVNI KROV - REKAPITULACIJA</t>
  </si>
  <si>
    <t>3. STOLARIJA</t>
  </si>
  <si>
    <t>3.1. DEMONTAŽE I RUŠENJA</t>
  </si>
  <si>
    <t>Demontaža postojeće drvene stolarije uz minimalna oštećenja s vanjske i unutarnje strane. U stavku ulazi demontaža dotrajalih, starih prozora sa pripadajućim roletnim kutijama, te sva potrebna zaštita i odvoz na deponij koji osigurava izvođač radova. Prije demontaže, obavezno uzeti sve potrebne mjere i detalje potrebne za izradu nove stolarije.</t>
  </si>
  <si>
    <t>3.1. DEMONTAŽE I RUŠENJA UKUPNO:</t>
  </si>
  <si>
    <t>3.2. STOLARSKI RADOVI</t>
  </si>
  <si>
    <t>3.2. STOLARSKI RADOVI UKUPNO:</t>
  </si>
  <si>
    <t>3. STOLARIJA - REKAPITULACIJA</t>
  </si>
  <si>
    <t>REKAPITULACIJA</t>
  </si>
  <si>
    <t>UKUPNO</t>
  </si>
  <si>
    <t>PDV 25%</t>
  </si>
  <si>
    <t>SVEUKUPNO</t>
  </si>
  <si>
    <t>Stavka uključuje postavljanje svih potrebnih elemenata, rubnih profila za pročelje, PVC kutnika (s mrežicom), ojačanja na sve rubove, otvore, uglove i plastičnih okapnica.</t>
  </si>
  <si>
    <t>c) na rubnim dijelovima zgrade, kao i na bridove otvora, postavljaju se PVC kutni profili s mrežicom. Na kutevima otvora (prozora, vrata...) izvesti dijagonalna armiranja trakama armaturne mrežice 160 gr/m2 minimalne dimenzije 20x40 cm</t>
  </si>
  <si>
    <t>Na spojevima ETICS-a sa stolarijom, ovisno o dimenzijama i poziciji otvora, te debljini izolacije, ugraditi priključne profile za kvalitetan i trajan spoj ETICS-a sa stolarijom. Na spojevima ETICS-a sa prozorskim  klupicama, ugraditi izolacijsku traku za fuge (3-7 mm). Na mjestima na kojima tehnički nije moguće izvesti brtvljenje profilima ili trakom za fuge, kao i sve ostale spojeve fasade i ostalih tijela, zabrtviti sa kvalitetnim MS Polimerom.</t>
  </si>
  <si>
    <t>Obračun po m3.</t>
  </si>
  <si>
    <t>m3</t>
  </si>
  <si>
    <t>Zidanje nadozida ravnog krova visine 14 cm punom opekom u produžnom mortu. U jediničnoj cijeni sadržan je sav potreban rad i materijal.</t>
  </si>
  <si>
    <r>
      <t>Dobava i ugradba kulir ploča d=5 cm postavljenih kao završni sloj prohodnog ravnog krova. U cijenu uključiti sve kompletno, pomoćna i vezna sredstva do potpune funkcionalnosti i vodonepropusnosti.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
Faze izrade:
- dobava i nasipavanje pijeska kao podloge za kulir ploče debljine 5 cm
- dobava i polaganje kulir ploča.</t>
    </r>
  </si>
  <si>
    <t>Dobava, doprema i ugradnja limenog opšava nadozida ravnog krova, od pocinčanog lima d=1,00 mm, razvijene širine 400 mm, zaštita od atmosferilija. U cijenu uključiti sva pomoćna i vezna sredstva do potpune funkcionalnosti. Također uključiti i izvedbu, te spajanje gromobranske instalacije. Obračun po m'.</t>
  </si>
  <si>
    <t>Dobava, doprema i ugradnja limenog opšava oko dimnjaka, ventilacija i otvora za izlaz na krov. U cijenu uključiti sva pomoćna i vezna sredstva do potpune funkcionalnosti. Također uključiti i izvedbu. Obračun po m'.</t>
  </si>
  <si>
    <t>Skraćivanje čeličnih ograda u lođama dužine do 410 cm i visine 90 cm na novu dimenziju. U cijenu uračunati sidrenje, obradu reza, sav potreban rad, bojanje, alat i pomoćni materijal. Obračun po kom.</t>
  </si>
  <si>
    <t>Dobava, doprema i ugradnja horizontalne gromobranske instalacije na ravnom krovu. U cijenu uključiti sva pomoćna i vezna sredstva do potpune funkcionalnosti. Također uključiti i izvedbu. Obračun po m'.</t>
  </si>
  <si>
    <t>NAPOMENA:  Nakon postavljanja skele, uključujući sav potreban radni prostor oko skele koji je potreban za neometano kretanje i rad na skeli, postojeći parking oko same zgrade neće biti u funkciji.</t>
  </si>
  <si>
    <t>- donja prozorska špaleta (ekstrudirani polistiren d=3 cm)</t>
  </si>
  <si>
    <r>
      <t>Zidarski popravak i krpanje površina dimnjaka cementnom žbukom i cementnom glet masom za vanjsku primjenu (postojećih ošećenja i oštećenja nastalim skidanjem slojeva ravnog krova). Podloga mora biti čvrsta, očišćena i nosiva. Sipke dijelove, nečistoće i prašinu treba odstraniti. Debljina sloja do 2 cm. Omjer miješanja vodom prilagoditi vrsti radova. Podlogu pripremiti za završni sloj žbuke. U cijenu uračunat sav potreban rad i materijal sa završnim slojem silikatne žbuke.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</si>
  <si>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</si>
  <si>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Priprema podloge. Izravnavanje oštećenih dijelova  pročelja, te ravnanje laganom vapneno-cementnom grubom žbukom u debljini do max 3 cm. Ukoliko su potrebne veće debljine, žbukanje izvesti u više slojeva na prethodno očvrsli sloj. Stavka se obračunava po izvedenim situacijama sa upisom količina u građevinskoj knjizi i ovjerom nadzornog inženjera. Napomena: stvarna količina će se utvrditi nakon postavljanja skele i detaljnog pregleda fasade.  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izvedene površine</t>
    </r>
  </si>
  <si>
    <t xml:space="preserve">a) podlogu  premazati sa dubinskim učvršćivačem  1:3 sa vodom), te  postavljanje  perforiranog «sockel-profila» jednake širine kao debljina ploče od mineralne vune. Pričvršćivanje izvesti nehrđajućim vijcima na razmaku svakih 40 do 60 cm. Kako bi priključak između toplinske izolacije sokla i sokl letvice bio otporan na udar kiše, prostor između toplinske izolaciju sokla i letvice potrebno je zabrtviti brtvenom trakom </t>
  </si>
  <si>
    <t>- nakon minimalno 24 sata sušenja, nanosi se vodoodbojna i paropropusna silikonsko-silikatna završna dekorativna žbuka, minimalne veličine zrna  2 mm, V strukture. Žbuka u dvije boje prema postojećem stanju i  u tonu dopuštenom za ETICS; stupanj refleksije &gt;25 %, svijetli tonovi.</t>
  </si>
  <si>
    <t>Izvedba zaštitno dekorativne silikonsko-silikatne završne žbuke  minimalne veličine zrna  2 mm, V strukture, u svemu prema uputama proizvođača</t>
  </si>
  <si>
    <t>U svemu se pridržavati uputa i specifikacija proizvođača , pravila struke i standarda kvalitete.</t>
  </si>
  <si>
    <t xml:space="preserve">Na spojevima ETICS-a sa stolarijom, ovisno o dimenzijama i poziciji otvora, te debljini izolacije, ugraditi priključne profile   za kvalitetan i trajan spoj ETICS-a sa stolarijom. Na spojevima fasade sa prozorskim  klupicama, ugraditi Izolacijsku traku za fuge (3-7mm). Na mjestima na kojima tehnički nije moguće izvesti brtvljenje profilima ili trakom za fuge, kao i sve ostale spojeve fasade i ostalih tijela, zabrtviti sa kvalitetnim MS Polimerom.
Koristiti sve komponente jednog proizvođača certificiranog sustava uz prilog atestne dokumentacije za sustav.                          </t>
  </si>
  <si>
    <t xml:space="preserve"> deklarirana toplinske provodljivosti λ=0,033 W/mK</t>
  </si>
  <si>
    <t>- ljepljenje  ploča od ekstrudiranog polistirena (XPS) navedenih karakteristika, nanošenjem cementnog morta za ljepljenje i armiranje, trakasto po rubovima i točkasto po sredini ploča (min. 40 %  ploče pokriti ljepilom)</t>
  </si>
  <si>
    <t>- zupčastim gleterom nanosi se sloj debljine min. d= 3 mm cementnog morta za ljepljenje i armiranje U ovaj sloj ljepila, utiskuje se  mrežica od staklenih vlakana, otporna na alkalije, površinske težine minimalno 160 gr/m2, sa preklopima od minimalno 10 cm. Ukupna debljina armirajućeg sloja ne smije biti manja od 3 mm, a mrežica mora biti smještena u gornjoj trećini sloja.</t>
  </si>
  <si>
    <t xml:space="preserve">Stavka uključuje obradu špaleta mineralnom kamenom vunom d=2 cm, obradu donje prozorske špalete ekstrudiranim polistirenom (XPS) d=2 cm i hidroizolaciju utora za prozorsku klupčicu jednokomponentnom fleksibilnom hidroizolacijom na bazi cementa </t>
  </si>
  <si>
    <t>b) ljepljenje ploča od mineralne vune gore navedenih karakteristika, nanošenjem paropropusnog bijelog morta za lijepljenje i armiranje granulacije 1,2mm na bazi bijelog cementa bez kromata trakasto po rubovima i točkasto po sredini ploča (min 40 %  pokrivenost ploče ljepilom), a ploče se 3-5 dana nakon lijepljenja dodatno mehanički pričvršćuju navojnim pričvrsnicama s čeličnom jezgrom   (minimalno 6 kom/m2) prema W shemi, izvršiti probno izvlačenje pričvrsnica (pričvrsnica mora izdržati deklariranu silu na izvlačenje)</t>
  </si>
  <si>
    <r>
      <t>Dobava, postava, skidanje i otprema cijevne fasadne skele od bešavnih cijevi. Skelu izvesti prema postojećim HTZ propisima i u svemu kako je opisano u općim uvjetima. U jediničnu cijenu uključiti i zaštitni zastor od jutenih ili plastičnih  traka, koje se postavljaju s vanjske strane skele po cijeloj površini. Skelu je potrebno osigurati od prevrtanja sidrenjem u objekt i osigurati uzemljenjem od udara groma. Potrebno je izvesti pomoćne čelične ili drvene ljestve - penjalice, u svrhu vertikalne komunikacije po skeli. Prije izvedbe skele izvođač je dužan izraditi projekt skele što je u cijeni stavke. U cijeni je i osiguranje i zaštita na rubnim dijelovima skele. U cijenu stavke uključena je i izvedba tunelske skele za osiguranje prilaza i ulaza u zgradu. Obračun se vrši po 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vertikalne projekcije površine skele.</t>
    </r>
  </si>
  <si>
    <t>Izvedba hidroizolacije cijele donje špalete na koju se naknadno ugrađuje  klupčica flexibilnom polimercementnom jednokomponetnom hidroizolacijom. Izolacija se izvodi  i bočno na špalete do visine cca 20 cm. Nakon ugradnje klupčice spoj s ETICS sustavom zabrtviti trajno elastičnim kitom.</t>
  </si>
  <si>
    <t>Dobava i ugradnja srednjeslojnog kontaktnog fasadanog sustava sa pločama od  mineralne kamene vune dimenzija 120x40 cm, prema HRN EN 13162 ili jednakovrijedno, debljine d=8 cm (materijal za izvedbu povezanog sustava za vanjsku toplinsku izolaciju ETICS, ), sljedećih karakteristika:</t>
  </si>
  <si>
    <r>
      <t>- homogene gustoće 100 kh/m</t>
    </r>
    <r>
      <rPr>
        <vertAlign val="superscript"/>
        <sz val="10"/>
        <rFont val="Calibri"/>
        <family val="2"/>
        <scheme val="minor"/>
      </rPr>
      <t>3</t>
    </r>
  </si>
  <si>
    <t>- reakcija na požar A1 (mogućnost upotrebe materijala reakcije na požar najmanje A2) prema HRN EN 13501-1ili jednakovrijedno</t>
  </si>
  <si>
    <t>- otpor difuziji vodene pare μ=1 prema HRN EN 12086 ili jednakovrijedno</t>
  </si>
  <si>
    <t>- dugotrajna vodoupojnost WL(P) ili jednakovrijedno</t>
  </si>
  <si>
    <t>Faze izrade ETICS prema ETAG 004 i HRN EN 13500 ili jednakovrijedno:</t>
  </si>
  <si>
    <t xml:space="preserve">d) zupčastim gleterom, nanosi  se 5 mm paropropusnog, bijelog morta za lijepljenje i armiranje, na bazi bijelog cementa bez kromata, sa laganim organskim dodatkom za obradivost, granulacije 1,2mm(što omogućava kvalitetno, tzv. jednoslojno armiranje), te niskog modula elastičnosti (E~3500 N/mm2), odnosno, visoke otpornosti na udarac &gt; 10J  U ovaj sloj ljepila, utiskuje se  staklena, alkalno otporna mrežica za armiranje,160gr/m2,  sa preklopima od  min. 10 cm. Ukupna debljina armirajućeg sloja ne smije biti manja od   5 mm, a mrežica mora biti smještena u gornjoj trećini armirajućeg sloja.  
</t>
  </si>
  <si>
    <r>
      <t xml:space="preserve">Dobava i ugradnja ekstrudiranog polistirena (XPS) za toplinski kontaktni sustav pročelja prema HRN EN 13164 ili jednakovrijedno, debljine d=8 cm za postavu </t>
    </r>
    <r>
      <rPr>
        <b/>
        <sz val="10"/>
        <rFont val="Calibri"/>
        <family val="2"/>
        <scheme val="minor"/>
      </rPr>
      <t>u zoni sokla</t>
    </r>
    <r>
      <rPr>
        <sz val="10"/>
        <rFont val="Calibri"/>
        <family val="2"/>
        <scheme val="minor"/>
      </rPr>
      <t xml:space="preserve"> (materijal za izvedbu povezanog sustava za vanjsku toplinsku izolaciju ETICS), sljedećih karakteristika:</t>
    </r>
  </si>
  <si>
    <t xml:space="preserve"> otpor difuziji vodene pare μ=150 prema HRN EN 12086 ili jednakovrijedno</t>
  </si>
  <si>
    <r>
      <t>- ploče se 3-5 dana nakon ljepljenja dodatno mehanički pričvršćuju navojnim pričvrsnicama s čeličnom jezgrom (minimalno 6 kom/m</t>
    </r>
    <r>
      <rPr>
        <vertAlign val="superscript"/>
        <sz val="10"/>
        <rFont val="Calibri"/>
        <family val="2"/>
        <charset val="238"/>
        <scheme val="minor"/>
      </rPr>
      <t>2)</t>
    </r>
    <r>
      <rPr>
        <sz val="10"/>
        <rFont val="Calibri"/>
        <family val="2"/>
        <charset val="238"/>
        <scheme val="minor"/>
      </rPr>
      <t xml:space="preserve"> prema W shemi, izvršiti probno izvlačenje pričvrsnica (pričvrsnica mora izdržati deklariranu silu na izvlačenje)</t>
    </r>
  </si>
  <si>
    <t>- nakon sušenja od 7 dana (po suhom vremenu), suha i čista podloga premazuje se ravnomjerno i temeljito nerazrijeđenim dubinskim aktivnim predpremazom, koji ujednačava i za 30 % smanjuje vodupojnost podloge, te svojom penetracijom u podlogu, poboljšava prionjivost na istu, a svojim algicidnim dodacima, mogućnost pojave algi i gljivica smanjuje na najmanju moguću mjeru</t>
  </si>
  <si>
    <t>- deklarirana toplinska provodljivost λ=0,038 W/mK i λ=0,036 W/mK prema HRN EN 12667 ili jednakovrijedno</t>
  </si>
  <si>
    <t>- reakcija na požar A1 prema HRN EN 13501-1 ili jednakovrijedno</t>
  </si>
  <si>
    <t>- otpor difuziji vodene pare μ =1 prema HRN EN 12086 ili jednakovrijedno</t>
  </si>
  <si>
    <r>
      <t>Dobava materijala te izrada horizontalne hidroizolacije iz sintetičke folije na bazi mekog PVC-a, armirana poliesterskom mrežicom, UV stabiliziranom, debljine 1,5 mm. Trake se polažu direktno na toplinsku izolaciju, u sustavu mehaničkog učvršćenja o podlogu. Mehaničko privršćenje izvodi se nehrđajućim vijcima s širokom podložnom pločicom, u skladu s proračunom proizvođača hidroizolacije,</t>
    </r>
    <r>
      <rPr>
        <sz val="10"/>
        <rFont val="Calibri"/>
        <family val="2"/>
        <charset val="238"/>
        <scheme val="minor"/>
      </rPr>
      <t>min. 6 kom/m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 Spojevi se obrađuju toplinskim ili kemijskim putem sa širinom spoja od min. 40 mm i preklopom trakom min. 10 cm, u skladu s propisanim normama od strane proizvođača trake. Hidroizolacija se na detaljima učvršćuje plastificiranim limovima istog proizvođača i hermetizira po potrebi poliuretanskim kitovima uz prethodno nanošenje odgovarajućeg primer-a. Hidroizolacija je završni sloj na neprohodnom ravnom krovu.
Kod izvođenja radova pridržavati se smjernica o primjeni propisanih od strane proizvođača materijala. Kvaliteta ugrađene hidroizolacije dokazuje se ispitivanjem vodenom probom u trajanju 24 sata, a predaje upisom u građevinski dnevnik.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tlocrtne površine krova.</t>
    </r>
  </si>
  <si>
    <r>
      <t>Dvokrilni prozor i dvokrilna balkonska vrata u lođi dimenzija 1,40x1,40 + 1,40x2,30 m=5,18 m²x4 kom (POZ. P1+P2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)</t>
    </r>
  </si>
  <si>
    <t>Trokrilni prozor dimenzija 2,15x1,35 m=2,90 m²x10 kom (POZ. P3, P4, P5)</t>
  </si>
  <si>
    <r>
      <t xml:space="preserve">Dvokrilni prozor dimenzija 1,50x1,35 m=2,03 m²x9 kom (POZ. P6, P7, P12 </t>
    </r>
    <r>
      <rPr>
        <sz val="10"/>
        <color theme="1"/>
        <rFont val="Calibri"/>
        <family val="2"/>
        <charset val="238"/>
        <scheme val="minor"/>
      </rPr>
      <t>)</t>
    </r>
  </si>
  <si>
    <r>
      <t>Dvokrilni prozor dimenzija 1,40x1,35 m=1,89 m²x6 kom (POZ. P10, P11</t>
    </r>
    <r>
      <rPr>
        <sz val="10"/>
        <color theme="1"/>
        <rFont val="Calibri"/>
        <family val="2"/>
        <charset val="238"/>
        <scheme val="minor"/>
      </rPr>
      <t>)</t>
    </r>
  </si>
  <si>
    <r>
      <t xml:space="preserve">Jednokrilna balkonska vrata dimenzija 0,80x2,30 m=1,84 m²x6 kom (POZ. P8, P9 </t>
    </r>
    <r>
      <rPr>
        <sz val="10"/>
        <color theme="1"/>
        <rFont val="Calibri"/>
        <family val="2"/>
        <charset val="238"/>
        <scheme val="minor"/>
      </rPr>
      <t>)</t>
    </r>
  </si>
  <si>
    <r>
      <t xml:space="preserve">Dobava i ugradba PVC 2D I 3D stolarije u boji po izboru naručitelja, UV stabilne u skladu s Tehničkim propisom za prozore i vrata NN 69/06. Profil min 5Xkomorni ugradbene dubine 70 mm,  sa debljinom stijenke profila (štoka i krila ) ne manje od 2.7mm, sa dodatnom letvom za podvlačenje prozorske klupčice, poštujući postojeći način otvaranja otvora. Sve stavke moraju biti ojačane s metalnom jezgrom debljine min 1.5 mm, odnosno u skladu s statičkim proračunom i uputama proizvodača profila. lzgled profila iznutra obli staklodržač, izvana ravni. Koeficjent prolaza topline U max= 1.4 W/m2K. Zaštita od buke min KLASA ZAŠTITE 2 </t>
    </r>
    <r>
      <rPr>
        <sz val="10"/>
        <rFont val="Calibri"/>
        <family val="2"/>
        <scheme val="minor"/>
      </rPr>
      <t>ili jednakovrijedno. Dostava izvešća o ispitivanjima obavezna. Statika elemenata - otpornost na vjetar i udare kiše u skladu s pravilima struke i vjetrovnim zonama. Ostakljenje termoizolacijsko staklo 4/16/4mm LOW-E, punjen argonom, kvalitetan okov po proizvodaču. U stavku uključena dobava i ugradba roleta u bijeloj boji. Obračun po m2 otvora, uračunata obavezna provjera mjera na licu mjesta.</t>
    </r>
  </si>
  <si>
    <r>
      <t xml:space="preserve">Dvokrilni prozor i dvokrilna balkonska vrata u lođi dimenzija 1,40x1,40+1,40x2,30 m=5,18 m²x4 kom (POZ. P1+P2 </t>
    </r>
    <r>
      <rPr>
        <sz val="10"/>
        <color theme="1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</si>
</sst>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A]General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FFF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color rgb="FF4F81BD"/>
      <name val="Calibri"/>
      <family val="2"/>
      <charset val="238"/>
      <scheme val="minor"/>
    </font>
    <font>
      <sz val="12"/>
      <color rgb="FF4F81BD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rgb="FFFFFFFF"/>
      <name val="Calibri"/>
      <family val="2"/>
      <charset val="238"/>
      <scheme val="minor"/>
    </font>
    <font>
      <sz val="12"/>
      <color rgb="FFFFFFFF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rgb="FF000000"/>
      <name val="Arial Narrow"/>
      <family val="2"/>
    </font>
    <font>
      <sz val="10"/>
      <name val="Arial"/>
      <family val="2"/>
    </font>
    <font>
      <vertAlign val="superscript"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A0D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96BE32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9" fillId="0" borderId="0" applyBorder="0" applyProtection="0"/>
    <xf numFmtId="0" fontId="20" fillId="0" borderId="0"/>
  </cellStyleXfs>
  <cellXfs count="265">
    <xf numFmtId="0" fontId="0" fillId="0" borderId="0" xfId="0"/>
    <xf numFmtId="0" fontId="1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0" fontId="5" fillId="3" borderId="5" xfId="0" applyFont="1" applyFill="1" applyBorder="1" applyAlignment="1">
      <alignment horizontal="center"/>
    </xf>
    <xf numFmtId="0" fontId="0" fillId="0" borderId="0" xfId="0" applyAlignment="1"/>
    <xf numFmtId="0" fontId="6" fillId="4" borderId="6" xfId="0" applyFont="1" applyFill="1" applyBorder="1" applyAlignment="1">
      <alignment horizontal="center"/>
    </xf>
    <xf numFmtId="4" fontId="7" fillId="0" borderId="7" xfId="0" applyNumberFormat="1" applyFont="1" applyBorder="1" applyAlignment="1">
      <alignment horizontal="right"/>
    </xf>
    <xf numFmtId="0" fontId="7" fillId="0" borderId="7" xfId="0" applyFont="1" applyBorder="1" applyAlignment="1">
      <alignment horizontal="right"/>
    </xf>
    <xf numFmtId="0" fontId="7" fillId="0" borderId="7" xfId="0" applyFont="1" applyBorder="1" applyAlignment="1">
      <alignment horizontal="center"/>
    </xf>
    <xf numFmtId="4" fontId="10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1" fillId="0" borderId="0" xfId="0" applyFont="1" applyAlignment="1"/>
    <xf numFmtId="0" fontId="7" fillId="0" borderId="7" xfId="0" applyFont="1" applyBorder="1" applyAlignment="1">
      <alignment horizontal="right" wrapText="1"/>
    </xf>
    <xf numFmtId="0" fontId="7" fillId="0" borderId="7" xfId="0" applyFont="1" applyBorder="1" applyAlignment="1">
      <alignment horizontal="center" wrapText="1"/>
    </xf>
    <xf numFmtId="0" fontId="4" fillId="6" borderId="7" xfId="0" applyFont="1" applyFill="1" applyBorder="1" applyAlignment="1">
      <alignment horizontal="left"/>
    </xf>
    <xf numFmtId="0" fontId="4" fillId="6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4" fontId="7" fillId="0" borderId="5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right" wrapText="1"/>
    </xf>
    <xf numFmtId="0" fontId="6" fillId="0" borderId="10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4" fontId="7" fillId="0" borderId="12" xfId="0" applyNumberFormat="1" applyFont="1" applyBorder="1" applyAlignment="1">
      <alignment horizontal="right"/>
    </xf>
    <xf numFmtId="4" fontId="5" fillId="3" borderId="5" xfId="0" applyNumberFormat="1" applyFont="1" applyFill="1" applyBorder="1" applyAlignment="1">
      <alignment horizontal="center"/>
    </xf>
    <xf numFmtId="4" fontId="6" fillId="4" borderId="6" xfId="0" applyNumberFormat="1" applyFont="1" applyFill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4" fontId="1" fillId="0" borderId="0" xfId="0" applyNumberFormat="1" applyFont="1" applyAlignment="1"/>
    <xf numFmtId="4" fontId="7" fillId="0" borderId="7" xfId="0" applyNumberFormat="1" applyFont="1" applyBorder="1" applyAlignment="1">
      <alignment horizontal="right" wrapText="1"/>
    </xf>
    <xf numFmtId="4" fontId="4" fillId="6" borderId="0" xfId="0" applyNumberFormat="1" applyFont="1" applyFill="1" applyAlignment="1">
      <alignment horizontal="left"/>
    </xf>
    <xf numFmtId="4" fontId="4" fillId="6" borderId="6" xfId="0" applyNumberFormat="1" applyFont="1" applyFill="1" applyBorder="1" applyAlignment="1">
      <alignment horizontal="left"/>
    </xf>
    <xf numFmtId="4" fontId="8" fillId="0" borderId="6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 wrapText="1"/>
    </xf>
    <xf numFmtId="4" fontId="7" fillId="0" borderId="5" xfId="0" applyNumberFormat="1" applyFont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left"/>
    </xf>
    <xf numFmtId="4" fontId="7" fillId="0" borderId="10" xfId="0" applyNumberFormat="1" applyFont="1" applyBorder="1" applyAlignment="1">
      <alignment horizontal="right" wrapText="1"/>
    </xf>
    <xf numFmtId="4" fontId="8" fillId="0" borderId="10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left"/>
    </xf>
    <xf numFmtId="4" fontId="0" fillId="0" borderId="0" xfId="0" applyNumberFormat="1" applyAlignment="1"/>
    <xf numFmtId="4" fontId="6" fillId="0" borderId="7" xfId="0" applyNumberFormat="1" applyFont="1" applyBorder="1" applyAlignment="1">
      <alignment horizontal="right"/>
    </xf>
    <xf numFmtId="4" fontId="4" fillId="6" borderId="7" xfId="0" applyNumberFormat="1" applyFont="1" applyFill="1" applyBorder="1" applyAlignment="1">
      <alignment horizontal="left"/>
    </xf>
    <xf numFmtId="4" fontId="12" fillId="0" borderId="7" xfId="0" applyNumberFormat="1" applyFont="1" applyBorder="1" applyAlignment="1">
      <alignment horizontal="right"/>
    </xf>
    <xf numFmtId="4" fontId="13" fillId="0" borderId="7" xfId="0" applyNumberFormat="1" applyFont="1" applyBorder="1" applyAlignment="1">
      <alignment horizontal="right"/>
    </xf>
    <xf numFmtId="4" fontId="10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4" fontId="10" fillId="0" borderId="5" xfId="0" applyNumberFormat="1" applyFont="1" applyBorder="1" applyAlignment="1">
      <alignment horizontal="right"/>
    </xf>
    <xf numFmtId="4" fontId="10" fillId="0" borderId="16" xfId="0" applyNumberFormat="1" applyFont="1" applyBorder="1" applyAlignment="1">
      <alignment horizontal="right" wrapText="1"/>
    </xf>
    <xf numFmtId="4" fontId="10" fillId="0" borderId="5" xfId="0" applyNumberFormat="1" applyFont="1" applyBorder="1" applyAlignment="1">
      <alignment horizontal="right" wrapText="1"/>
    </xf>
    <xf numFmtId="4" fontId="4" fillId="6" borderId="12" xfId="0" applyNumberFormat="1" applyFont="1" applyFill="1" applyBorder="1" applyAlignment="1">
      <alignment horizontal="left"/>
    </xf>
    <xf numFmtId="4" fontId="10" fillId="0" borderId="7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left"/>
    </xf>
    <xf numFmtId="4" fontId="6" fillId="4" borderId="7" xfId="0" applyNumberFormat="1" applyFont="1" applyFill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left"/>
    </xf>
    <xf numFmtId="0" fontId="7" fillId="0" borderId="12" xfId="0" applyFont="1" applyBorder="1" applyAlignment="1">
      <alignment horizontal="center" vertical="top"/>
    </xf>
    <xf numFmtId="0" fontId="2" fillId="0" borderId="12" xfId="0" applyFont="1" applyBorder="1" applyAlignment="1">
      <alignment horizontal="left" vertical="top"/>
    </xf>
    <xf numFmtId="0" fontId="7" fillId="0" borderId="12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0" fontId="4" fillId="6" borderId="12" xfId="0" applyFont="1" applyFill="1" applyBorder="1" applyAlignment="1">
      <alignment horizontal="left" vertical="top"/>
    </xf>
    <xf numFmtId="0" fontId="7" fillId="0" borderId="17" xfId="0" applyFont="1" applyBorder="1" applyAlignment="1">
      <alignment horizontal="center" vertical="top"/>
    </xf>
    <xf numFmtId="0" fontId="7" fillId="0" borderId="18" xfId="0" applyFont="1" applyBorder="1" applyAlignment="1">
      <alignment horizontal="center" vertical="top"/>
    </xf>
    <xf numFmtId="0" fontId="2" fillId="0" borderId="16" xfId="0" applyFont="1" applyBorder="1" applyAlignment="1">
      <alignment horizontal="left" vertical="top"/>
    </xf>
    <xf numFmtId="0" fontId="4" fillId="6" borderId="16" xfId="0" applyFont="1" applyFill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7" fillId="0" borderId="7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/>
    </xf>
    <xf numFmtId="0" fontId="2" fillId="0" borderId="7" xfId="0" applyFont="1" applyBorder="1" applyAlignment="1">
      <alignment horizontal="justify" vertical="top"/>
    </xf>
    <xf numFmtId="0" fontId="11" fillId="0" borderId="7" xfId="0" applyFont="1" applyBorder="1" applyAlignment="1">
      <alignment horizontal="justify" vertical="top"/>
    </xf>
    <xf numFmtId="0" fontId="4" fillId="6" borderId="7" xfId="0" applyFont="1" applyFill="1" applyBorder="1" applyAlignment="1">
      <alignment horizontal="left" vertical="top"/>
    </xf>
    <xf numFmtId="0" fontId="4" fillId="6" borderId="0" xfId="0" applyFont="1" applyFill="1" applyAlignment="1">
      <alignment horizontal="left" vertical="top"/>
    </xf>
    <xf numFmtId="0" fontId="7" fillId="0" borderId="6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4" fillId="6" borderId="10" xfId="0" applyFont="1" applyFill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center" indent="1"/>
    </xf>
    <xf numFmtId="4" fontId="7" fillId="0" borderId="7" xfId="0" applyNumberFormat="1" applyFont="1" applyBorder="1" applyAlignment="1">
      <alignment horizontal="left" wrapText="1"/>
    </xf>
    <xf numFmtId="4" fontId="0" fillId="0" borderId="0" xfId="0" applyNumberFormat="1" applyAlignment="1">
      <alignment vertical="top"/>
    </xf>
    <xf numFmtId="4" fontId="4" fillId="0" borderId="18" xfId="0" applyNumberFormat="1" applyFont="1" applyBorder="1" applyAlignment="1">
      <alignment horizontal="left" vertical="top"/>
    </xf>
    <xf numFmtId="4" fontId="4" fillId="0" borderId="12" xfId="0" applyNumberFormat="1" applyFont="1" applyBorder="1" applyAlignment="1">
      <alignment horizontal="left" vertical="top"/>
    </xf>
    <xf numFmtId="4" fontId="7" fillId="0" borderId="12" xfId="0" applyNumberFormat="1" applyFont="1" applyBorder="1" applyAlignment="1">
      <alignment horizontal="center" vertical="top"/>
    </xf>
    <xf numFmtId="4" fontId="2" fillId="0" borderId="12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vertical="top"/>
    </xf>
    <xf numFmtId="4" fontId="7" fillId="0" borderId="16" xfId="0" applyNumberFormat="1" applyFont="1" applyBorder="1" applyAlignment="1">
      <alignment horizontal="center" vertical="top"/>
    </xf>
    <xf numFmtId="4" fontId="7" fillId="0" borderId="7" xfId="0" applyNumberFormat="1" applyFont="1" applyBorder="1" applyAlignment="1">
      <alignment horizontal="justify" vertical="top" wrapText="1"/>
    </xf>
    <xf numFmtId="4" fontId="7" fillId="0" borderId="7" xfId="0" applyNumberFormat="1" applyFont="1" applyBorder="1" applyAlignment="1">
      <alignment horizontal="justify" vertical="top"/>
    </xf>
    <xf numFmtId="4" fontId="2" fillId="0" borderId="7" xfId="0" applyNumberFormat="1" applyFont="1" applyBorder="1" applyAlignment="1">
      <alignment horizontal="justify" vertical="top"/>
    </xf>
    <xf numFmtId="4" fontId="7" fillId="0" borderId="6" xfId="0" applyNumberFormat="1" applyFont="1" applyBorder="1" applyAlignment="1">
      <alignment horizontal="justify" vertical="top" wrapText="1"/>
    </xf>
    <xf numFmtId="4" fontId="10" fillId="0" borderId="7" xfId="0" applyNumberFormat="1" applyFont="1" applyBorder="1" applyAlignment="1">
      <alignment horizontal="justify" vertical="top" wrapText="1"/>
    </xf>
    <xf numFmtId="4" fontId="6" fillId="4" borderId="6" xfId="0" applyNumberFormat="1" applyFont="1" applyFill="1" applyBorder="1" applyAlignment="1">
      <alignment horizontal="center"/>
    </xf>
    <xf numFmtId="4" fontId="7" fillId="0" borderId="7" xfId="0" applyNumberFormat="1" applyFont="1" applyBorder="1" applyAlignment="1">
      <alignment horizontal="center" wrapText="1"/>
    </xf>
    <xf numFmtId="4" fontId="7" fillId="0" borderId="7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6" fillId="4" borderId="6" xfId="0" applyNumberFormat="1" applyFont="1" applyFill="1" applyBorder="1" applyAlignment="1">
      <alignment horizontal="left"/>
    </xf>
    <xf numFmtId="4" fontId="7" fillId="0" borderId="7" xfId="0" applyNumberFormat="1" applyFont="1" applyBorder="1" applyAlignment="1">
      <alignment horizontal="left" vertical="top" wrapText="1"/>
    </xf>
    <xf numFmtId="4" fontId="4" fillId="5" borderId="9" xfId="0" applyNumberFormat="1" applyFont="1" applyFill="1" applyBorder="1" applyAlignment="1">
      <alignment horizontal="left" vertical="top"/>
    </xf>
    <xf numFmtId="4" fontId="4" fillId="5" borderId="7" xfId="0" applyNumberFormat="1" applyFont="1" applyFill="1" applyBorder="1" applyAlignment="1">
      <alignment horizontal="justify" vertical="top"/>
    </xf>
    <xf numFmtId="4" fontId="6" fillId="0" borderId="19" xfId="0" applyNumberFormat="1" applyFont="1" applyBorder="1" applyAlignment="1">
      <alignment horizontal="right" vertical="center" indent="1"/>
    </xf>
    <xf numFmtId="4" fontId="6" fillId="0" borderId="5" xfId="0" applyNumberFormat="1" applyFont="1" applyBorder="1" applyAlignment="1">
      <alignment horizontal="right" vertical="center" indent="1"/>
    </xf>
    <xf numFmtId="4" fontId="2" fillId="0" borderId="7" xfId="0" applyNumberFormat="1" applyFont="1" applyBorder="1" applyAlignment="1">
      <alignment horizontal="right" vertical="center" indent="1"/>
    </xf>
    <xf numFmtId="0" fontId="2" fillId="3" borderId="8" xfId="0" applyFont="1" applyFill="1" applyBorder="1" applyAlignment="1">
      <alignment horizontal="right" vertical="center" indent="1"/>
    </xf>
    <xf numFmtId="4" fontId="2" fillId="3" borderId="11" xfId="0" applyNumberFormat="1" applyFont="1" applyFill="1" applyBorder="1" applyAlignment="1">
      <alignment horizontal="right" vertical="center" indent="1"/>
    </xf>
    <xf numFmtId="0" fontId="16" fillId="2" borderId="8" xfId="0" applyFont="1" applyFill="1" applyBorder="1" applyAlignment="1">
      <alignment horizontal="right" vertical="center" indent="1"/>
    </xf>
    <xf numFmtId="4" fontId="15" fillId="2" borderId="11" xfId="0" applyNumberFormat="1" applyFont="1" applyFill="1" applyBorder="1" applyAlignment="1">
      <alignment horizontal="right" vertical="center" indent="1"/>
    </xf>
    <xf numFmtId="0" fontId="3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right" vertical="center" indent="1"/>
    </xf>
    <xf numFmtId="0" fontId="7" fillId="0" borderId="6" xfId="0" applyFont="1" applyBorder="1" applyAlignment="1">
      <alignment horizontal="center"/>
    </xf>
    <xf numFmtId="0" fontId="17" fillId="0" borderId="12" xfId="0" applyFont="1" applyBorder="1" applyAlignment="1">
      <alignment horizontal="center" vertical="top"/>
    </xf>
    <xf numFmtId="0" fontId="17" fillId="0" borderId="7" xfId="0" applyFont="1" applyBorder="1" applyAlignment="1">
      <alignment horizontal="justify" vertical="top" wrapText="1"/>
    </xf>
    <xf numFmtId="4" fontId="17" fillId="0" borderId="7" xfId="0" applyNumberFormat="1" applyFont="1" applyBorder="1" applyAlignment="1">
      <alignment horizontal="right"/>
    </xf>
    <xf numFmtId="0" fontId="17" fillId="0" borderId="7" xfId="0" applyFont="1" applyBorder="1" applyAlignment="1">
      <alignment horizontal="center"/>
    </xf>
    <xf numFmtId="0" fontId="18" fillId="0" borderId="0" xfId="0" applyFont="1" applyAlignment="1"/>
    <xf numFmtId="164" fontId="17" fillId="0" borderId="25" xfId="1" applyFont="1" applyFill="1" applyBorder="1" applyAlignment="1">
      <alignment horizontal="justify" vertical="top" wrapText="1"/>
    </xf>
    <xf numFmtId="0" fontId="17" fillId="0" borderId="25" xfId="2" applyFont="1" applyFill="1" applyBorder="1" applyAlignment="1" applyProtection="1">
      <alignment horizontal="justify" vertical="top" wrapText="1"/>
      <protection hidden="1"/>
    </xf>
    <xf numFmtId="164" fontId="17" fillId="0" borderId="25" xfId="1" applyFont="1" applyFill="1" applyBorder="1" applyAlignment="1">
      <alignment horizontal="left" vertical="top" wrapText="1"/>
    </xf>
    <xf numFmtId="49" fontId="17" fillId="0" borderId="25" xfId="0" applyNumberFormat="1" applyFont="1" applyBorder="1" applyAlignment="1">
      <alignment horizontal="center" vertical="top"/>
    </xf>
    <xf numFmtId="4" fontId="17" fillId="0" borderId="25" xfId="0" applyNumberFormat="1" applyFont="1" applyFill="1" applyBorder="1" applyAlignment="1">
      <alignment horizontal="right"/>
    </xf>
    <xf numFmtId="4" fontId="17" fillId="0" borderId="25" xfId="0" applyNumberFormat="1" applyFont="1" applyFill="1" applyBorder="1" applyAlignment="1">
      <alignment horizontal="center"/>
    </xf>
    <xf numFmtId="0" fontId="17" fillId="0" borderId="6" xfId="0" applyFont="1" applyBorder="1" applyAlignment="1">
      <alignment horizontal="justify" vertical="top" wrapText="1"/>
    </xf>
    <xf numFmtId="0" fontId="17" fillId="0" borderId="6" xfId="0" applyFont="1" applyBorder="1" applyAlignment="1">
      <alignment horizontal="left" vertical="top" wrapText="1"/>
    </xf>
    <xf numFmtId="0" fontId="17" fillId="0" borderId="6" xfId="0" quotePrefix="1" applyFont="1" applyBorder="1" applyAlignment="1">
      <alignment horizontal="left" vertical="top" wrapText="1"/>
    </xf>
    <xf numFmtId="0" fontId="17" fillId="0" borderId="6" xfId="0" quotePrefix="1" applyFont="1" applyBorder="1" applyAlignment="1">
      <alignment horizontal="justify" vertical="top" wrapText="1"/>
    </xf>
    <xf numFmtId="0" fontId="7" fillId="0" borderId="12" xfId="0" applyFont="1" applyBorder="1" applyAlignment="1">
      <alignment horizontal="center" vertical="top"/>
    </xf>
    <xf numFmtId="4" fontId="7" fillId="0" borderId="5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horizontal="center" vertical="top"/>
    </xf>
    <xf numFmtId="4" fontId="7" fillId="0" borderId="6" xfId="0" applyNumberFormat="1" applyFont="1" applyBorder="1" applyAlignment="1">
      <alignment horizontal="center"/>
    </xf>
    <xf numFmtId="4" fontId="0" fillId="0" borderId="5" xfId="0" applyNumberFormat="1" applyBorder="1" applyAlignment="1"/>
    <xf numFmtId="4" fontId="0" fillId="0" borderId="18" xfId="0" applyNumberFormat="1" applyBorder="1" applyAlignment="1"/>
    <xf numFmtId="4" fontId="7" fillId="0" borderId="9" xfId="0" applyNumberFormat="1" applyFont="1" applyBorder="1" applyAlignment="1">
      <alignment horizontal="right" wrapText="1"/>
    </xf>
    <xf numFmtId="4" fontId="7" fillId="0" borderId="18" xfId="0" applyNumberFormat="1" applyFont="1" applyBorder="1" applyAlignment="1">
      <alignment horizontal="right" wrapText="1"/>
    </xf>
    <xf numFmtId="0" fontId="7" fillId="0" borderId="12" xfId="0" applyFont="1" applyBorder="1" applyAlignment="1">
      <alignment horizontal="center" vertical="top"/>
    </xf>
    <xf numFmtId="164" fontId="22" fillId="0" borderId="25" xfId="1" applyFont="1" applyFill="1" applyBorder="1" applyAlignment="1">
      <alignment horizontal="justify" vertical="top" wrapText="1"/>
    </xf>
    <xf numFmtId="0" fontId="7" fillId="0" borderId="7" xfId="0" quotePrefix="1" applyFont="1" applyBorder="1" applyAlignment="1">
      <alignment horizontal="justify" vertical="top" wrapText="1"/>
    </xf>
    <xf numFmtId="0" fontId="17" fillId="0" borderId="25" xfId="0" quotePrefix="1" applyFont="1" applyFill="1" applyBorder="1" applyAlignment="1">
      <alignment horizontal="justify" vertical="center"/>
    </xf>
    <xf numFmtId="4" fontId="17" fillId="0" borderId="25" xfId="1" applyNumberFormat="1" applyFont="1" applyFill="1" applyBorder="1" applyAlignment="1">
      <alignment horizontal="right"/>
    </xf>
    <xf numFmtId="0" fontId="23" fillId="0" borderId="0" xfId="0" applyFont="1" applyFill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4" fontId="17" fillId="0" borderId="12" xfId="0" applyNumberFormat="1" applyFont="1" applyBorder="1" applyAlignment="1">
      <alignment horizontal="center" vertical="top"/>
    </xf>
    <xf numFmtId="4" fontId="17" fillId="0" borderId="7" xfId="0" applyNumberFormat="1" applyFont="1" applyBorder="1" applyAlignment="1">
      <alignment horizontal="justify" vertical="top" wrapText="1"/>
    </xf>
    <xf numFmtId="4" fontId="17" fillId="0" borderId="7" xfId="0" applyNumberFormat="1" applyFont="1" applyBorder="1" applyAlignment="1">
      <alignment horizontal="center"/>
    </xf>
    <xf numFmtId="4" fontId="18" fillId="0" borderId="0" xfId="0" applyNumberFormat="1" applyFont="1" applyAlignment="1"/>
    <xf numFmtId="0" fontId="25" fillId="0" borderId="6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2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5" borderId="13" xfId="0" applyFont="1" applyFill="1" applyBorder="1" applyAlignment="1">
      <alignment horizontal="right"/>
    </xf>
    <xf numFmtId="0" fontId="4" fillId="5" borderId="15" xfId="0" applyFont="1" applyFill="1" applyBorder="1" applyAlignment="1">
      <alignment horizontal="right"/>
    </xf>
    <xf numFmtId="4" fontId="4" fillId="5" borderId="22" xfId="0" applyNumberFormat="1" applyFont="1" applyFill="1" applyBorder="1" applyAlignment="1">
      <alignment horizontal="right"/>
    </xf>
    <xf numFmtId="4" fontId="4" fillId="5" borderId="14" xfId="0" applyNumberFormat="1" applyFont="1" applyFill="1" applyBorder="1" applyAlignment="1">
      <alignment horizontal="right"/>
    </xf>
    <xf numFmtId="4" fontId="4" fillId="5" borderId="15" xfId="0" applyNumberFormat="1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21" xfId="0" applyFont="1" applyBorder="1" applyAlignment="1">
      <alignment horizontal="left"/>
    </xf>
    <xf numFmtId="4" fontId="2" fillId="0" borderId="22" xfId="0" applyNumberFormat="1" applyFont="1" applyBorder="1" applyAlignment="1">
      <alignment horizontal="right"/>
    </xf>
    <xf numFmtId="4" fontId="2" fillId="0" borderId="14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0" fontId="2" fillId="0" borderId="13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4" fontId="2" fillId="0" borderId="15" xfId="0" applyNumberFormat="1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4" fontId="2" fillId="0" borderId="22" xfId="0" applyNumberFormat="1" applyFont="1" applyBorder="1" applyAlignment="1">
      <alignment horizontal="right" wrapText="1"/>
    </xf>
    <xf numFmtId="4" fontId="2" fillId="0" borderId="14" xfId="0" applyNumberFormat="1" applyFont="1" applyBorder="1" applyAlignment="1">
      <alignment horizontal="right" wrapText="1"/>
    </xf>
    <xf numFmtId="4" fontId="2" fillId="0" borderId="15" xfId="0" applyNumberFormat="1" applyFont="1" applyBorder="1" applyAlignment="1">
      <alignment horizontal="right" wrapText="1"/>
    </xf>
    <xf numFmtId="0" fontId="4" fillId="5" borderId="13" xfId="0" applyFont="1" applyFill="1" applyBorder="1" applyAlignment="1">
      <alignment horizontal="left"/>
    </xf>
    <xf numFmtId="0" fontId="4" fillId="5" borderId="15" xfId="0" applyFont="1" applyFill="1" applyBorder="1" applyAlignment="1">
      <alignment horizontal="left"/>
    </xf>
    <xf numFmtId="0" fontId="4" fillId="5" borderId="14" xfId="0" applyFont="1" applyFill="1" applyBorder="1" applyAlignment="1">
      <alignment horizontal="left"/>
    </xf>
    <xf numFmtId="0" fontId="4" fillId="5" borderId="14" xfId="0" applyFont="1" applyFill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1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17" xfId="0" applyFont="1" applyBorder="1" applyAlignment="1">
      <alignment horizontal="center" vertical="top"/>
    </xf>
    <xf numFmtId="0" fontId="7" fillId="0" borderId="16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left" wrapText="1"/>
    </xf>
    <xf numFmtId="4" fontId="7" fillId="0" borderId="24" xfId="0" applyNumberFormat="1" applyFont="1" applyBorder="1" applyAlignment="1">
      <alignment horizontal="left" wrapText="1"/>
    </xf>
    <xf numFmtId="4" fontId="7" fillId="0" borderId="9" xfId="0" applyNumberFormat="1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4" fontId="7" fillId="0" borderId="19" xfId="0" applyNumberFormat="1" applyFont="1" applyBorder="1" applyAlignment="1">
      <alignment horizontal="left" wrapText="1"/>
    </xf>
    <xf numFmtId="4" fontId="7" fillId="0" borderId="6" xfId="0" applyNumberFormat="1" applyFont="1" applyBorder="1" applyAlignment="1">
      <alignment horizontal="left" wrapText="1"/>
    </xf>
    <xf numFmtId="4" fontId="7" fillId="0" borderId="7" xfId="0" applyNumberFormat="1" applyFont="1" applyBorder="1" applyAlignment="1">
      <alignment horizontal="left" wrapText="1"/>
    </xf>
    <xf numFmtId="4" fontId="14" fillId="0" borderId="17" xfId="0" applyNumberFormat="1" applyFont="1" applyBorder="1" applyAlignment="1">
      <alignment horizontal="left" wrapText="1"/>
    </xf>
    <xf numFmtId="4" fontId="14" fillId="0" borderId="16" xfId="0" applyNumberFormat="1" applyFont="1" applyBorder="1" applyAlignment="1">
      <alignment horizontal="left" wrapText="1"/>
    </xf>
    <xf numFmtId="4" fontId="14" fillId="0" borderId="12" xfId="0" applyNumberFormat="1" applyFont="1" applyBorder="1" applyAlignment="1">
      <alignment horizontal="left" wrapText="1"/>
    </xf>
    <xf numFmtId="4" fontId="7" fillId="0" borderId="17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horizontal="right"/>
    </xf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" fontId="7" fillId="0" borderId="17" xfId="0" applyNumberFormat="1" applyFont="1" applyBorder="1" applyAlignment="1">
      <alignment horizontal="left" wrapText="1"/>
    </xf>
    <xf numFmtId="4" fontId="7" fillId="0" borderId="16" xfId="0" applyNumberFormat="1" applyFont="1" applyBorder="1" applyAlignment="1">
      <alignment horizontal="left" wrapText="1"/>
    </xf>
    <xf numFmtId="4" fontId="7" fillId="0" borderId="12" xfId="0" applyNumberFormat="1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4" fontId="7" fillId="0" borderId="17" xfId="0" applyNumberFormat="1" applyFont="1" applyBorder="1" applyAlignment="1">
      <alignment horizontal="right" wrapText="1"/>
    </xf>
    <xf numFmtId="4" fontId="7" fillId="0" borderId="16" xfId="0" applyNumberFormat="1" applyFont="1" applyBorder="1" applyAlignment="1">
      <alignment horizontal="right" wrapText="1"/>
    </xf>
    <xf numFmtId="4" fontId="4" fillId="5" borderId="23" xfId="0" applyNumberFormat="1" applyFont="1" applyFill="1" applyBorder="1" applyAlignment="1">
      <alignment horizontal="right"/>
    </xf>
    <xf numFmtId="4" fontId="4" fillId="5" borderId="10" xfId="0" applyNumberFormat="1" applyFont="1" applyFill="1" applyBorder="1" applyAlignment="1">
      <alignment horizontal="right"/>
    </xf>
    <xf numFmtId="4" fontId="4" fillId="5" borderId="1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5" borderId="9" xfId="0" applyFont="1" applyFill="1" applyBorder="1" applyAlignment="1">
      <alignment horizontal="left"/>
    </xf>
    <xf numFmtId="0" fontId="4" fillId="5" borderId="10" xfId="0" applyFont="1" applyFill="1" applyBorder="1" applyAlignment="1">
      <alignment horizontal="left"/>
    </xf>
    <xf numFmtId="0" fontId="4" fillId="5" borderId="11" xfId="0" applyFont="1" applyFill="1" applyBorder="1" applyAlignment="1">
      <alignment horizontal="left"/>
    </xf>
    <xf numFmtId="0" fontId="7" fillId="0" borderId="15" xfId="0" applyFont="1" applyBorder="1" applyAlignment="1">
      <alignment horizontal="right"/>
    </xf>
    <xf numFmtId="4" fontId="7" fillId="0" borderId="0" xfId="0" applyNumberFormat="1" applyFont="1" applyAlignment="1">
      <alignment horizontal="left" vertical="center"/>
    </xf>
    <xf numFmtId="4" fontId="7" fillId="0" borderId="6" xfId="0" applyNumberFormat="1" applyFont="1" applyBorder="1" applyAlignment="1">
      <alignment horizontal="left" vertical="center"/>
    </xf>
    <xf numFmtId="4" fontId="2" fillId="0" borderId="13" xfId="0" applyNumberFormat="1" applyFont="1" applyBorder="1" applyAlignment="1">
      <alignment horizontal="right"/>
    </xf>
    <xf numFmtId="4" fontId="4" fillId="5" borderId="13" xfId="0" applyNumberFormat="1" applyFont="1" applyFill="1" applyBorder="1" applyAlignment="1">
      <alignment horizontal="left" vertical="center" indent="1"/>
    </xf>
    <xf numFmtId="4" fontId="4" fillId="5" borderId="14" xfId="0" applyNumberFormat="1" applyFont="1" applyFill="1" applyBorder="1" applyAlignment="1">
      <alignment horizontal="left" vertical="center" indent="1"/>
    </xf>
    <xf numFmtId="4" fontId="4" fillId="5" borderId="15" xfId="0" applyNumberFormat="1" applyFont="1" applyFill="1" applyBorder="1" applyAlignment="1">
      <alignment horizontal="left" vertical="center" indent="1"/>
    </xf>
    <xf numFmtId="4" fontId="2" fillId="0" borderId="13" xfId="0" applyNumberFormat="1" applyFont="1" applyBorder="1" applyAlignment="1">
      <alignment horizontal="left" vertical="center" indent="1"/>
    </xf>
    <xf numFmtId="4" fontId="2" fillId="0" borderId="15" xfId="0" applyNumberFormat="1" applyFont="1" applyBorder="1" applyAlignment="1">
      <alignment horizontal="left" vertical="center" indent="1"/>
    </xf>
    <xf numFmtId="4" fontId="4" fillId="5" borderId="13" xfId="0" applyNumberFormat="1" applyFont="1" applyFill="1" applyBorder="1" applyAlignment="1">
      <alignment horizontal="right" vertical="center" indent="1"/>
    </xf>
    <xf numFmtId="4" fontId="4" fillId="5" borderId="15" xfId="0" applyNumberFormat="1" applyFont="1" applyFill="1" applyBorder="1" applyAlignment="1">
      <alignment horizontal="right" vertical="center" indent="1"/>
    </xf>
    <xf numFmtId="4" fontId="7" fillId="0" borderId="0" xfId="0" applyNumberFormat="1" applyFont="1" applyAlignment="1">
      <alignment horizontal="left" vertical="center" wrapText="1"/>
    </xf>
    <xf numFmtId="4" fontId="1" fillId="0" borderId="20" xfId="0" applyNumberFormat="1" applyFont="1" applyBorder="1" applyAlignment="1"/>
    <xf numFmtId="4" fontId="1" fillId="0" borderId="0" xfId="0" applyNumberFormat="1" applyFont="1" applyAlignment="1"/>
    <xf numFmtId="4" fontId="7" fillId="0" borderId="12" xfId="0" applyNumberFormat="1" applyFont="1" applyBorder="1" applyAlignment="1">
      <alignment horizontal="right" wrapText="1"/>
    </xf>
    <xf numFmtId="4" fontId="10" fillId="0" borderId="17" xfId="0" applyNumberFormat="1" applyFont="1" applyBorder="1" applyAlignment="1">
      <alignment horizontal="right" wrapText="1"/>
    </xf>
    <xf numFmtId="4" fontId="10" fillId="0" borderId="12" xfId="0" applyNumberFormat="1" applyFont="1" applyBorder="1" applyAlignment="1">
      <alignment horizontal="right" wrapText="1"/>
    </xf>
    <xf numFmtId="0" fontId="7" fillId="0" borderId="17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4" fontId="7" fillId="0" borderId="17" xfId="0" applyNumberFormat="1" applyFont="1" applyBorder="1" applyAlignment="1">
      <alignment horizontal="center" vertical="top"/>
    </xf>
    <xf numFmtId="4" fontId="7" fillId="0" borderId="16" xfId="0" applyNumberFormat="1" applyFont="1" applyBorder="1" applyAlignment="1">
      <alignment horizontal="center" vertical="top"/>
    </xf>
    <xf numFmtId="4" fontId="7" fillId="0" borderId="12" xfId="0" applyNumberFormat="1" applyFont="1" applyBorder="1" applyAlignment="1">
      <alignment horizontal="center" vertical="top"/>
    </xf>
    <xf numFmtId="4" fontId="7" fillId="0" borderId="17" xfId="0" applyNumberFormat="1" applyFont="1" applyBorder="1" applyAlignment="1">
      <alignment horizontal="center"/>
    </xf>
    <xf numFmtId="4" fontId="7" fillId="0" borderId="16" xfId="0" applyNumberFormat="1" applyFont="1" applyBorder="1" applyAlignment="1">
      <alignment horizontal="center"/>
    </xf>
    <xf numFmtId="4" fontId="7" fillId="0" borderId="12" xfId="0" applyNumberFormat="1" applyFont="1" applyBorder="1" applyAlignment="1">
      <alignment horizontal="center"/>
    </xf>
    <xf numFmtId="4" fontId="10" fillId="0" borderId="17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4" fillId="2" borderId="1" xfId="0" applyNumberFormat="1" applyFont="1" applyFill="1" applyBorder="1" applyAlignment="1">
      <alignment horizontal="left" vertical="center" indent="1"/>
    </xf>
    <xf numFmtId="4" fontId="4" fillId="2" borderId="2" xfId="0" applyNumberFormat="1" applyFont="1" applyFill="1" applyBorder="1" applyAlignment="1">
      <alignment horizontal="left" vertical="center" indent="1"/>
    </xf>
    <xf numFmtId="4" fontId="4" fillId="2" borderId="9" xfId="0" applyNumberFormat="1" applyFont="1" applyFill="1" applyBorder="1" applyAlignment="1">
      <alignment horizontal="left" vertical="center" indent="1"/>
    </xf>
    <xf numFmtId="4" fontId="4" fillId="2" borderId="11" xfId="0" applyNumberFormat="1" applyFont="1" applyFill="1" applyBorder="1" applyAlignment="1">
      <alignment horizontal="left" vertical="center" indent="1"/>
    </xf>
    <xf numFmtId="4" fontId="4" fillId="5" borderId="13" xfId="0" applyNumberFormat="1" applyFont="1" applyFill="1" applyBorder="1" applyAlignment="1">
      <alignment horizontal="right"/>
    </xf>
    <xf numFmtId="4" fontId="2" fillId="0" borderId="5" xfId="0" applyNumberFormat="1" applyFont="1" applyBorder="1" applyAlignment="1">
      <alignment horizontal="left" vertical="center" indent="1"/>
    </xf>
    <xf numFmtId="0" fontId="15" fillId="2" borderId="13" xfId="0" applyFont="1" applyFill="1" applyBorder="1" applyAlignment="1">
      <alignment horizontal="left" vertical="center" indent="1"/>
    </xf>
    <xf numFmtId="0" fontId="15" fillId="2" borderId="15" xfId="0" applyFont="1" applyFill="1" applyBorder="1" applyAlignment="1">
      <alignment horizontal="left" vertical="center" indent="1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5" fillId="0" borderId="7" xfId="0" applyFont="1" applyBorder="1" applyAlignment="1">
      <alignment horizontal="justify" vertical="top" wrapText="1"/>
    </xf>
    <xf numFmtId="0" fontId="25" fillId="0" borderId="19" xfId="0" applyFont="1" applyBorder="1" applyAlignment="1">
      <alignment horizontal="justify" vertical="top" wrapText="1"/>
    </xf>
    <xf numFmtId="0" fontId="25" fillId="0" borderId="6" xfId="0" applyFont="1" applyBorder="1" applyAlignment="1">
      <alignment horizontal="justify" vertical="top" wrapText="1"/>
    </xf>
    <xf numFmtId="0" fontId="25" fillId="0" borderId="6" xfId="0" quotePrefix="1" applyFont="1" applyBorder="1" applyAlignment="1">
      <alignment horizontal="justify" vertical="top" wrapText="1"/>
    </xf>
    <xf numFmtId="0" fontId="25" fillId="0" borderId="6" xfId="0" applyFont="1" applyBorder="1" applyAlignment="1">
      <alignment horizontal="left" vertical="top" wrapText="1"/>
    </xf>
    <xf numFmtId="4" fontId="25" fillId="0" borderId="6" xfId="0" applyNumberFormat="1" applyFont="1" applyBorder="1" applyAlignment="1">
      <alignment horizontal="justify" vertical="top" wrapText="1"/>
    </xf>
    <xf numFmtId="4" fontId="25" fillId="0" borderId="6" xfId="0" quotePrefix="1" applyNumberFormat="1" applyFont="1" applyBorder="1" applyAlignment="1">
      <alignment horizontal="justify" vertical="top" wrapText="1"/>
    </xf>
    <xf numFmtId="4" fontId="25" fillId="0" borderId="7" xfId="0" applyNumberFormat="1" applyFont="1" applyBorder="1" applyAlignment="1">
      <alignment horizontal="left" vertical="top" wrapText="1"/>
    </xf>
  </cellXfs>
  <cellStyles count="3">
    <cellStyle name="Excel Built-in Normal" xfId="1" xr:uid="{00000000-0005-0000-0000-000000000000}"/>
    <cellStyle name="Normal 2" xfId="2" xr:uid="{00000000-0005-0000-0000-000002000000}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6"/>
  <sheetViews>
    <sheetView tabSelected="1" view="pageBreakPreview" topLeftCell="A52" zoomScaleSheetLayoutView="100" workbookViewId="0">
      <selection activeCell="B57" sqref="B57"/>
    </sheetView>
  </sheetViews>
  <sheetFormatPr defaultColWidth="9.109375" defaultRowHeight="14.4" x14ac:dyDescent="0.3"/>
  <cols>
    <col min="1" max="1" width="2.44140625" style="71" bestFit="1" customWidth="1"/>
    <col min="2" max="2" width="80.5546875" style="71" customWidth="1"/>
    <col min="3" max="3" width="9.88671875" style="42" customWidth="1"/>
    <col min="4" max="4" width="9.88671875" style="7" customWidth="1"/>
    <col min="5" max="6" width="9.88671875" style="42" customWidth="1"/>
    <col min="7" max="16384" width="9.109375" style="7"/>
  </cols>
  <sheetData>
    <row r="1" spans="1:6" ht="15" thickBot="1" x14ac:dyDescent="0.35">
      <c r="A1" s="213" t="s">
        <v>0</v>
      </c>
      <c r="B1" s="214"/>
      <c r="C1" s="27" t="s">
        <v>1</v>
      </c>
      <c r="D1" s="6" t="s">
        <v>2</v>
      </c>
      <c r="E1" s="27" t="s">
        <v>3</v>
      </c>
      <c r="F1" s="27" t="s">
        <v>4</v>
      </c>
    </row>
    <row r="2" spans="1:6" ht="16.2" thickBot="1" x14ac:dyDescent="0.35">
      <c r="A2" s="215"/>
      <c r="B2" s="216"/>
      <c r="C2" s="28"/>
      <c r="D2" s="8"/>
      <c r="E2" s="28"/>
      <c r="F2" s="55"/>
    </row>
    <row r="3" spans="1:6" ht="16.2" thickBot="1" x14ac:dyDescent="0.35">
      <c r="A3" s="217" t="s">
        <v>5</v>
      </c>
      <c r="B3" s="218"/>
      <c r="C3" s="218"/>
      <c r="D3" s="218"/>
      <c r="E3" s="218"/>
      <c r="F3" s="219"/>
    </row>
    <row r="4" spans="1:6" ht="42" thickBot="1" x14ac:dyDescent="0.35">
      <c r="A4" s="59"/>
      <c r="B4" s="142" t="s">
        <v>122</v>
      </c>
      <c r="C4" s="178"/>
      <c r="D4" s="179"/>
      <c r="E4" s="220"/>
      <c r="F4" s="9"/>
    </row>
    <row r="5" spans="1:6" ht="16.2" thickBot="1" x14ac:dyDescent="0.35">
      <c r="A5" s="60"/>
      <c r="B5" s="73"/>
      <c r="C5" s="9"/>
      <c r="D5" s="11"/>
      <c r="E5" s="9"/>
      <c r="F5" s="56"/>
    </row>
    <row r="6" spans="1:6" ht="126" thickBot="1" x14ac:dyDescent="0.35">
      <c r="A6" s="61" t="s">
        <v>6</v>
      </c>
      <c r="B6" s="257" t="s">
        <v>137</v>
      </c>
      <c r="C6" s="12">
        <v>1600</v>
      </c>
      <c r="D6" s="11" t="s">
        <v>9</v>
      </c>
      <c r="E6" s="9"/>
      <c r="F6" s="9">
        <f>C6*E6</f>
        <v>0</v>
      </c>
    </row>
    <row r="7" spans="1:6" ht="16.2" thickBot="1" x14ac:dyDescent="0.35">
      <c r="A7" s="60"/>
      <c r="B7" s="74"/>
      <c r="C7" s="43"/>
      <c r="D7" s="13"/>
      <c r="E7" s="29"/>
      <c r="F7" s="29"/>
    </row>
    <row r="8" spans="1:6" ht="29.4" thickBot="1" x14ac:dyDescent="0.35">
      <c r="A8" s="61" t="s">
        <v>8</v>
      </c>
      <c r="B8" s="72" t="s">
        <v>11</v>
      </c>
      <c r="C8" s="12">
        <v>292</v>
      </c>
      <c r="D8" s="11" t="s">
        <v>9</v>
      </c>
      <c r="E8" s="9"/>
      <c r="F8" s="9">
        <f>C8*E8</f>
        <v>0</v>
      </c>
    </row>
    <row r="9" spans="1:6" ht="16.2" thickBot="1" x14ac:dyDescent="0.35">
      <c r="A9" s="60"/>
      <c r="B9" s="73"/>
      <c r="C9" s="9"/>
      <c r="D9" s="11"/>
      <c r="E9" s="9"/>
      <c r="F9" s="9"/>
    </row>
    <row r="10" spans="1:6" ht="16.2" thickBot="1" x14ac:dyDescent="0.35">
      <c r="A10" s="174" t="s">
        <v>12</v>
      </c>
      <c r="B10" s="175"/>
      <c r="C10" s="158">
        <f>SUM(F4:F8)</f>
        <v>0</v>
      </c>
      <c r="D10" s="159"/>
      <c r="E10" s="159"/>
      <c r="F10" s="160"/>
    </row>
    <row r="11" spans="1:6" ht="15" thickBot="1" x14ac:dyDescent="0.35">
      <c r="A11" s="1"/>
      <c r="B11" s="1"/>
      <c r="C11" s="30"/>
      <c r="D11" s="14"/>
      <c r="E11" s="30"/>
      <c r="F11" s="30"/>
    </row>
    <row r="12" spans="1:6" ht="16.2" thickBot="1" x14ac:dyDescent="0.35">
      <c r="A12" s="174" t="s">
        <v>13</v>
      </c>
      <c r="B12" s="176"/>
      <c r="C12" s="176"/>
      <c r="D12" s="176"/>
      <c r="E12" s="176"/>
      <c r="F12" s="175"/>
    </row>
    <row r="13" spans="1:6" ht="42" thickBot="1" x14ac:dyDescent="0.35">
      <c r="A13" s="181" t="s">
        <v>6</v>
      </c>
      <c r="B13" s="72" t="s">
        <v>14</v>
      </c>
      <c r="C13" s="31"/>
      <c r="D13" s="16"/>
      <c r="E13" s="31"/>
      <c r="F13" s="31"/>
    </row>
    <row r="14" spans="1:6" ht="15" thickBot="1" x14ac:dyDescent="0.35">
      <c r="A14" s="182"/>
      <c r="B14" s="73" t="s">
        <v>15</v>
      </c>
      <c r="C14" s="12">
        <v>2</v>
      </c>
      <c r="D14" s="11" t="s">
        <v>16</v>
      </c>
      <c r="E14" s="9"/>
      <c r="F14" s="9">
        <f t="shared" ref="F14:F20" si="0">C14*E14</f>
        <v>0</v>
      </c>
    </row>
    <row r="15" spans="1:6" ht="15" thickBot="1" x14ac:dyDescent="0.35">
      <c r="A15" s="182"/>
      <c r="B15" s="73" t="s">
        <v>17</v>
      </c>
      <c r="C15" s="12">
        <v>1</v>
      </c>
      <c r="D15" s="11" t="s">
        <v>16</v>
      </c>
      <c r="E15" s="9"/>
      <c r="F15" s="9">
        <f t="shared" si="0"/>
        <v>0</v>
      </c>
    </row>
    <row r="16" spans="1:6" ht="15" thickBot="1" x14ac:dyDescent="0.35">
      <c r="A16" s="182"/>
      <c r="B16" s="73" t="s">
        <v>18</v>
      </c>
      <c r="C16" s="12">
        <v>12</v>
      </c>
      <c r="D16" s="11" t="s">
        <v>16</v>
      </c>
      <c r="E16" s="9"/>
      <c r="F16" s="9">
        <f t="shared" si="0"/>
        <v>0</v>
      </c>
    </row>
    <row r="17" spans="1:6" ht="15" thickBot="1" x14ac:dyDescent="0.35">
      <c r="A17" s="182"/>
      <c r="B17" s="73" t="s">
        <v>19</v>
      </c>
      <c r="C17" s="12">
        <v>10</v>
      </c>
      <c r="D17" s="11" t="s">
        <v>16</v>
      </c>
      <c r="E17" s="9"/>
      <c r="F17" s="9">
        <f t="shared" si="0"/>
        <v>0</v>
      </c>
    </row>
    <row r="18" spans="1:6" ht="15" thickBot="1" x14ac:dyDescent="0.35">
      <c r="A18" s="182"/>
      <c r="B18" s="73" t="s">
        <v>20</v>
      </c>
      <c r="C18" s="12">
        <v>1</v>
      </c>
      <c r="D18" s="11" t="s">
        <v>16</v>
      </c>
      <c r="E18" s="9"/>
      <c r="F18" s="9">
        <f t="shared" si="0"/>
        <v>0</v>
      </c>
    </row>
    <row r="19" spans="1:6" ht="15" thickBot="1" x14ac:dyDescent="0.35">
      <c r="A19" s="182"/>
      <c r="B19" s="73" t="s">
        <v>21</v>
      </c>
      <c r="C19" s="12">
        <v>20</v>
      </c>
      <c r="D19" s="11" t="s">
        <v>16</v>
      </c>
      <c r="E19" s="9"/>
      <c r="F19" s="9">
        <f t="shared" si="0"/>
        <v>0</v>
      </c>
    </row>
    <row r="20" spans="1:6" ht="15" thickBot="1" x14ac:dyDescent="0.35">
      <c r="A20" s="62"/>
      <c r="B20" s="73" t="s">
        <v>22</v>
      </c>
      <c r="C20" s="9">
        <v>26</v>
      </c>
      <c r="D20" s="11" t="s">
        <v>16</v>
      </c>
      <c r="E20" s="9"/>
      <c r="F20" s="9">
        <f t="shared" si="0"/>
        <v>0</v>
      </c>
    </row>
    <row r="21" spans="1:6" ht="16.2" thickBot="1" x14ac:dyDescent="0.35">
      <c r="A21" s="60"/>
      <c r="B21" s="75"/>
      <c r="C21" s="43"/>
      <c r="D21" s="13"/>
      <c r="E21" s="29"/>
      <c r="F21" s="9"/>
    </row>
    <row r="22" spans="1:6" ht="41.4" x14ac:dyDescent="0.3">
      <c r="A22" s="126" t="s">
        <v>8</v>
      </c>
      <c r="B22" s="123" t="s">
        <v>120</v>
      </c>
      <c r="C22" s="127">
        <v>24</v>
      </c>
      <c r="D22" s="128" t="s">
        <v>16</v>
      </c>
      <c r="E22" s="127"/>
      <c r="F22" s="127">
        <f t="shared" ref="F22" si="1">C22*E22</f>
        <v>0</v>
      </c>
    </row>
    <row r="23" spans="1:6" ht="16.2" thickBot="1" x14ac:dyDescent="0.35">
      <c r="A23" s="60"/>
      <c r="B23" s="75"/>
      <c r="C23" s="43"/>
      <c r="D23" s="13"/>
      <c r="E23" s="29"/>
      <c r="F23" s="9"/>
    </row>
    <row r="24" spans="1:6" ht="28.2" thickBot="1" x14ac:dyDescent="0.35">
      <c r="A24" s="59" t="s">
        <v>10</v>
      </c>
      <c r="B24" s="72" t="s">
        <v>23</v>
      </c>
      <c r="C24" s="12">
        <v>150</v>
      </c>
      <c r="D24" s="11" t="s">
        <v>24</v>
      </c>
      <c r="E24" s="9"/>
      <c r="F24" s="9">
        <f>C24*E24</f>
        <v>0</v>
      </c>
    </row>
    <row r="25" spans="1:6" ht="16.2" thickBot="1" x14ac:dyDescent="0.35">
      <c r="A25" s="60"/>
      <c r="B25" s="74"/>
      <c r="C25" s="43"/>
      <c r="D25" s="13"/>
      <c r="E25" s="29"/>
      <c r="F25" s="9"/>
    </row>
    <row r="26" spans="1:6" ht="28.2" thickBot="1" x14ac:dyDescent="0.35">
      <c r="A26" s="59" t="s">
        <v>26</v>
      </c>
      <c r="B26" s="72" t="s">
        <v>25</v>
      </c>
      <c r="C26" s="12">
        <v>60</v>
      </c>
      <c r="D26" s="11" t="s">
        <v>24</v>
      </c>
      <c r="E26" s="9"/>
      <c r="F26" s="9">
        <f>C26*E26</f>
        <v>0</v>
      </c>
    </row>
    <row r="27" spans="1:6" ht="15" thickBot="1" x14ac:dyDescent="0.35">
      <c r="A27" s="59"/>
      <c r="B27" s="72"/>
      <c r="C27" s="12"/>
      <c r="D27" s="11"/>
      <c r="E27" s="9"/>
      <c r="F27" s="9"/>
    </row>
    <row r="28" spans="1:6" s="122" customFormat="1" ht="42" thickBot="1" x14ac:dyDescent="0.35">
      <c r="A28" s="118" t="s">
        <v>61</v>
      </c>
      <c r="B28" s="119" t="s">
        <v>27</v>
      </c>
      <c r="C28" s="120">
        <v>6</v>
      </c>
      <c r="D28" s="121" t="s">
        <v>24</v>
      </c>
      <c r="E28" s="120"/>
      <c r="F28" s="120">
        <f>C28*E28</f>
        <v>0</v>
      </c>
    </row>
    <row r="29" spans="1:6" ht="16.2" thickBot="1" x14ac:dyDescent="0.35">
      <c r="A29" s="174" t="s">
        <v>28</v>
      </c>
      <c r="B29" s="175"/>
      <c r="C29" s="158">
        <f>SUM(F14:F28)</f>
        <v>0</v>
      </c>
      <c r="D29" s="159"/>
      <c r="E29" s="159"/>
      <c r="F29" s="160"/>
    </row>
    <row r="30" spans="1:6" ht="15" thickBot="1" x14ac:dyDescent="0.35">
      <c r="A30" s="1"/>
      <c r="B30" s="1"/>
      <c r="C30" s="30"/>
      <c r="D30" s="14"/>
      <c r="E30" s="30"/>
      <c r="F30" s="30"/>
    </row>
    <row r="31" spans="1:6" ht="16.2" thickBot="1" x14ac:dyDescent="0.35">
      <c r="A31" s="174" t="s">
        <v>29</v>
      </c>
      <c r="B31" s="176"/>
      <c r="C31" s="176"/>
      <c r="D31" s="176"/>
      <c r="E31" s="176"/>
      <c r="F31" s="175"/>
    </row>
    <row r="32" spans="1:6" ht="16.2" thickBot="1" x14ac:dyDescent="0.35">
      <c r="A32" s="63"/>
      <c r="B32" s="76"/>
      <c r="C32" s="44"/>
      <c r="D32" s="17"/>
      <c r="E32" s="32"/>
      <c r="F32" s="52"/>
    </row>
    <row r="33" spans="1:6" ht="29.4" thickBot="1" x14ac:dyDescent="0.35">
      <c r="A33" s="59" t="s">
        <v>6</v>
      </c>
      <c r="B33" s="72" t="s">
        <v>30</v>
      </c>
      <c r="C33" s="12">
        <v>1600</v>
      </c>
      <c r="D33" s="11" t="s">
        <v>9</v>
      </c>
      <c r="E33" s="20"/>
      <c r="F33" s="9">
        <f>C33*E33</f>
        <v>0</v>
      </c>
    </row>
    <row r="34" spans="1:6" ht="15" thickBot="1" x14ac:dyDescent="0.35">
      <c r="A34" s="59"/>
      <c r="B34" s="72"/>
      <c r="C34" s="12"/>
      <c r="D34" s="11"/>
      <c r="E34" s="9"/>
      <c r="F34" s="9"/>
    </row>
    <row r="35" spans="1:6" ht="70.8" thickBot="1" x14ac:dyDescent="0.35">
      <c r="A35" s="62" t="s">
        <v>8</v>
      </c>
      <c r="B35" s="119" t="s">
        <v>126</v>
      </c>
      <c r="C35" s="12">
        <v>200</v>
      </c>
      <c r="D35" s="11" t="s">
        <v>9</v>
      </c>
      <c r="E35" s="9"/>
      <c r="F35" s="9">
        <f>C35*E35</f>
        <v>0</v>
      </c>
    </row>
    <row r="36" spans="1:6" ht="15" thickBot="1" x14ac:dyDescent="0.35">
      <c r="A36" s="64"/>
      <c r="B36" s="72"/>
      <c r="C36" s="45"/>
      <c r="D36" s="11"/>
      <c r="E36" s="9"/>
      <c r="F36" s="35"/>
    </row>
    <row r="37" spans="1:6" ht="28.2" thickBot="1" x14ac:dyDescent="0.35">
      <c r="A37" s="65" t="s">
        <v>10</v>
      </c>
      <c r="B37" s="72" t="s">
        <v>31</v>
      </c>
      <c r="C37" s="12">
        <v>150</v>
      </c>
      <c r="D37" s="11" t="s">
        <v>24</v>
      </c>
      <c r="E37" s="9"/>
      <c r="F37" s="9">
        <f>C37*E37</f>
        <v>0</v>
      </c>
    </row>
    <row r="38" spans="1:6" ht="16.2" thickBot="1" x14ac:dyDescent="0.35">
      <c r="A38" s="60"/>
      <c r="B38" s="72"/>
      <c r="C38" s="46"/>
      <c r="D38" s="13"/>
      <c r="E38" s="29"/>
      <c r="F38" s="29"/>
    </row>
    <row r="39" spans="1:6" ht="55.8" thickBot="1" x14ac:dyDescent="0.35">
      <c r="A39" s="59" t="s">
        <v>26</v>
      </c>
      <c r="B39" s="72" t="s">
        <v>32</v>
      </c>
      <c r="C39" s="12">
        <v>150</v>
      </c>
      <c r="D39" s="11" t="s">
        <v>24</v>
      </c>
      <c r="E39" s="9"/>
      <c r="F39" s="9">
        <f>C39*E39</f>
        <v>0</v>
      </c>
    </row>
    <row r="40" spans="1:6" ht="16.2" thickBot="1" x14ac:dyDescent="0.35">
      <c r="A40" s="66"/>
      <c r="B40" s="72"/>
      <c r="C40" s="46"/>
      <c r="D40" s="13"/>
      <c r="E40" s="29"/>
      <c r="F40" s="57"/>
    </row>
    <row r="41" spans="1:6" ht="16.2" thickBot="1" x14ac:dyDescent="0.35">
      <c r="A41" s="174" t="s">
        <v>33</v>
      </c>
      <c r="B41" s="175"/>
      <c r="C41" s="210">
        <f>SUM(F33:F39)</f>
        <v>0</v>
      </c>
      <c r="D41" s="211"/>
      <c r="E41" s="211"/>
      <c r="F41" s="212"/>
    </row>
    <row r="42" spans="1:6" ht="15" thickBot="1" x14ac:dyDescent="0.35">
      <c r="A42" s="1"/>
      <c r="B42" s="1"/>
      <c r="C42" s="30"/>
      <c r="D42" s="14"/>
      <c r="E42" s="30"/>
      <c r="F42" s="30"/>
    </row>
    <row r="43" spans="1:6" ht="16.2" thickBot="1" x14ac:dyDescent="0.35">
      <c r="A43" s="174" t="s">
        <v>34</v>
      </c>
      <c r="B43" s="176"/>
      <c r="C43" s="176"/>
      <c r="D43" s="176"/>
      <c r="E43" s="176"/>
      <c r="F43" s="175"/>
    </row>
    <row r="44" spans="1:6" ht="15.6" x14ac:dyDescent="0.3">
      <c r="A44" s="67"/>
      <c r="B44" s="77"/>
      <c r="C44" s="32"/>
      <c r="D44" s="18"/>
      <c r="E44" s="33"/>
      <c r="F44" s="33"/>
    </row>
    <row r="45" spans="1:6" ht="41.4" x14ac:dyDescent="0.3">
      <c r="A45" s="126" t="s">
        <v>6</v>
      </c>
      <c r="B45" s="144" t="s">
        <v>138</v>
      </c>
      <c r="C45" s="127">
        <v>150</v>
      </c>
      <c r="D45" s="128" t="s">
        <v>24</v>
      </c>
      <c r="E45" s="127"/>
      <c r="F45" s="145">
        <f>C45*E45</f>
        <v>0</v>
      </c>
    </row>
    <row r="46" spans="1:6" ht="16.2" thickBot="1" x14ac:dyDescent="0.35">
      <c r="A46" s="67"/>
      <c r="B46" s="77"/>
      <c r="C46" s="32"/>
      <c r="D46" s="18"/>
      <c r="E46" s="33"/>
      <c r="F46" s="33"/>
    </row>
    <row r="47" spans="1:6" ht="41.4" x14ac:dyDescent="0.3">
      <c r="A47" s="181" t="s">
        <v>6</v>
      </c>
      <c r="B47" s="258" t="s">
        <v>139</v>
      </c>
      <c r="C47" s="202"/>
      <c r="D47" s="205"/>
      <c r="E47" s="202"/>
      <c r="F47" s="208"/>
    </row>
    <row r="48" spans="1:6" x14ac:dyDescent="0.3">
      <c r="A48" s="182"/>
      <c r="B48" s="259" t="s">
        <v>35</v>
      </c>
      <c r="C48" s="203"/>
      <c r="D48" s="206"/>
      <c r="E48" s="203"/>
      <c r="F48" s="209"/>
    </row>
    <row r="49" spans="1:6" ht="15" x14ac:dyDescent="0.3">
      <c r="A49" s="182"/>
      <c r="B49" s="259" t="s">
        <v>140</v>
      </c>
      <c r="C49" s="203"/>
      <c r="D49" s="206"/>
      <c r="E49" s="203"/>
      <c r="F49" s="209"/>
    </row>
    <row r="50" spans="1:6" x14ac:dyDescent="0.3">
      <c r="A50" s="182"/>
      <c r="B50" s="259" t="s">
        <v>36</v>
      </c>
      <c r="C50" s="203"/>
      <c r="D50" s="206"/>
      <c r="E50" s="203"/>
      <c r="F50" s="209"/>
    </row>
    <row r="51" spans="1:6" x14ac:dyDescent="0.3">
      <c r="A51" s="182"/>
      <c r="B51" s="259" t="s">
        <v>37</v>
      </c>
      <c r="C51" s="203"/>
      <c r="D51" s="206"/>
      <c r="E51" s="203"/>
      <c r="F51" s="209"/>
    </row>
    <row r="52" spans="1:6" ht="27.6" x14ac:dyDescent="0.3">
      <c r="A52" s="182"/>
      <c r="B52" s="260" t="s">
        <v>141</v>
      </c>
      <c r="C52" s="203"/>
      <c r="D52" s="206"/>
      <c r="E52" s="203"/>
      <c r="F52" s="209"/>
    </row>
    <row r="53" spans="1:6" x14ac:dyDescent="0.3">
      <c r="A53" s="182"/>
      <c r="B53" s="260" t="s">
        <v>142</v>
      </c>
      <c r="C53" s="203"/>
      <c r="D53" s="206"/>
      <c r="E53" s="203"/>
      <c r="F53" s="209"/>
    </row>
    <row r="54" spans="1:6" x14ac:dyDescent="0.3">
      <c r="A54" s="182"/>
      <c r="B54" s="260" t="s">
        <v>143</v>
      </c>
      <c r="C54" s="203"/>
      <c r="D54" s="206"/>
      <c r="E54" s="203"/>
      <c r="F54" s="209"/>
    </row>
    <row r="55" spans="1:6" x14ac:dyDescent="0.3">
      <c r="A55" s="182"/>
      <c r="B55" s="259" t="s">
        <v>144</v>
      </c>
      <c r="C55" s="203"/>
      <c r="D55" s="206"/>
      <c r="E55" s="203"/>
      <c r="F55" s="209"/>
    </row>
    <row r="56" spans="1:6" ht="114" customHeight="1" x14ac:dyDescent="0.3">
      <c r="A56" s="182"/>
      <c r="B56" s="259" t="s">
        <v>127</v>
      </c>
      <c r="C56" s="203"/>
      <c r="D56" s="206"/>
      <c r="E56" s="203"/>
      <c r="F56" s="209"/>
    </row>
    <row r="57" spans="1:6" ht="90.75" customHeight="1" x14ac:dyDescent="0.3">
      <c r="A57" s="182"/>
      <c r="B57" s="129" t="s">
        <v>136</v>
      </c>
      <c r="C57" s="203"/>
      <c r="D57" s="206"/>
      <c r="E57" s="203"/>
      <c r="F57" s="209"/>
    </row>
    <row r="58" spans="1:6" ht="41.4" x14ac:dyDescent="0.3">
      <c r="A58" s="182"/>
      <c r="B58" s="129" t="s">
        <v>112</v>
      </c>
      <c r="C58" s="203"/>
      <c r="D58" s="206"/>
      <c r="E58" s="203"/>
      <c r="F58" s="209"/>
    </row>
    <row r="59" spans="1:6" ht="155.25" customHeight="1" thickBot="1" x14ac:dyDescent="0.35">
      <c r="A59" s="182"/>
      <c r="B59" s="257" t="s">
        <v>145</v>
      </c>
      <c r="C59" s="204"/>
      <c r="D59" s="207"/>
      <c r="E59" s="204"/>
      <c r="F59" s="209"/>
    </row>
    <row r="60" spans="1:6" ht="96.6" x14ac:dyDescent="0.3">
      <c r="A60" s="182"/>
      <c r="B60" s="130" t="s">
        <v>131</v>
      </c>
      <c r="C60" s="202"/>
      <c r="D60" s="205"/>
      <c r="E60" s="202"/>
      <c r="F60" s="209"/>
    </row>
    <row r="61" spans="1:6" ht="42" customHeight="1" x14ac:dyDescent="0.3">
      <c r="A61" s="182"/>
      <c r="B61" s="79" t="s">
        <v>111</v>
      </c>
      <c r="C61" s="203"/>
      <c r="D61" s="206"/>
      <c r="E61" s="203"/>
      <c r="F61" s="209"/>
    </row>
    <row r="62" spans="1:6" ht="15" thickBot="1" x14ac:dyDescent="0.35">
      <c r="A62" s="182"/>
      <c r="B62" s="80" t="s">
        <v>130</v>
      </c>
      <c r="C62" s="204"/>
      <c r="D62" s="207"/>
      <c r="E62" s="204"/>
      <c r="F62" s="209"/>
    </row>
    <row r="63" spans="1:6" ht="15" x14ac:dyDescent="0.3">
      <c r="A63" s="182"/>
      <c r="B63" s="78" t="s">
        <v>39</v>
      </c>
      <c r="C63" s="202"/>
      <c r="D63" s="205"/>
      <c r="E63" s="202"/>
      <c r="F63" s="194"/>
    </row>
    <row r="64" spans="1:6" ht="15" x14ac:dyDescent="0.3">
      <c r="A64" s="182"/>
      <c r="B64" s="78" t="s">
        <v>40</v>
      </c>
      <c r="C64" s="203"/>
      <c r="D64" s="206"/>
      <c r="E64" s="203"/>
      <c r="F64" s="194"/>
    </row>
    <row r="65" spans="1:6" ht="15" x14ac:dyDescent="0.3">
      <c r="A65" s="182"/>
      <c r="B65" s="78" t="s">
        <v>41</v>
      </c>
      <c r="C65" s="203"/>
      <c r="D65" s="206"/>
      <c r="E65" s="203"/>
      <c r="F65" s="194"/>
    </row>
    <row r="66" spans="1:6" ht="15" x14ac:dyDescent="0.3">
      <c r="A66" s="182"/>
      <c r="B66" s="78" t="s">
        <v>42</v>
      </c>
      <c r="C66" s="203"/>
      <c r="D66" s="206"/>
      <c r="E66" s="203"/>
      <c r="F66" s="194"/>
    </row>
    <row r="67" spans="1:6" ht="42" thickBot="1" x14ac:dyDescent="0.35">
      <c r="A67" s="183"/>
      <c r="B67" s="119" t="s">
        <v>135</v>
      </c>
      <c r="C67" s="204"/>
      <c r="D67" s="207"/>
      <c r="E67" s="204"/>
      <c r="F67" s="195"/>
    </row>
    <row r="68" spans="1:6" ht="16.2" thickBot="1" x14ac:dyDescent="0.35">
      <c r="A68" s="68"/>
      <c r="B68" s="73" t="s">
        <v>43</v>
      </c>
      <c r="C68" s="12">
        <v>1365</v>
      </c>
      <c r="D68" s="11" t="s">
        <v>9</v>
      </c>
      <c r="E68" s="9"/>
      <c r="F68" s="9">
        <f>C68*E68</f>
        <v>0</v>
      </c>
    </row>
    <row r="69" spans="1:6" ht="16.2" thickBot="1" x14ac:dyDescent="0.35">
      <c r="A69" s="66"/>
      <c r="B69" s="73" t="s">
        <v>44</v>
      </c>
      <c r="C69" s="12">
        <v>130</v>
      </c>
      <c r="D69" s="11" t="s">
        <v>9</v>
      </c>
      <c r="E69" s="9"/>
      <c r="F69" s="9">
        <f>C69*E69</f>
        <v>0</v>
      </c>
    </row>
    <row r="70" spans="1:6" ht="16.2" thickBot="1" x14ac:dyDescent="0.35">
      <c r="A70" s="69"/>
      <c r="B70" s="80"/>
      <c r="C70" s="47"/>
      <c r="D70" s="21"/>
      <c r="E70" s="34"/>
      <c r="F70" s="35"/>
    </row>
    <row r="71" spans="1:6" ht="41.4" x14ac:dyDescent="0.3">
      <c r="A71" s="181" t="s">
        <v>8</v>
      </c>
      <c r="B71" s="261" t="s">
        <v>146</v>
      </c>
      <c r="C71" s="196"/>
      <c r="D71" s="199"/>
      <c r="E71" s="196"/>
      <c r="F71" s="196"/>
    </row>
    <row r="72" spans="1:6" x14ac:dyDescent="0.3">
      <c r="A72" s="182"/>
      <c r="B72" s="261" t="s">
        <v>132</v>
      </c>
      <c r="C72" s="197"/>
      <c r="D72" s="200"/>
      <c r="E72" s="197"/>
      <c r="F72" s="197"/>
    </row>
    <row r="73" spans="1:6" x14ac:dyDescent="0.3">
      <c r="A73" s="182"/>
      <c r="B73" s="261" t="s">
        <v>147</v>
      </c>
      <c r="C73" s="197"/>
      <c r="D73" s="200"/>
      <c r="E73" s="197"/>
      <c r="F73" s="197"/>
    </row>
    <row r="74" spans="1:6" x14ac:dyDescent="0.3">
      <c r="A74" s="182"/>
      <c r="B74" s="261" t="s">
        <v>144</v>
      </c>
      <c r="C74" s="197"/>
      <c r="D74" s="200"/>
      <c r="E74" s="197"/>
      <c r="F74" s="197"/>
    </row>
    <row r="75" spans="1:6" ht="41.4" x14ac:dyDescent="0.3">
      <c r="A75" s="182"/>
      <c r="B75" s="152" t="s">
        <v>133</v>
      </c>
      <c r="C75" s="197"/>
      <c r="D75" s="200"/>
      <c r="E75" s="197"/>
      <c r="F75" s="197"/>
    </row>
    <row r="76" spans="1:6" ht="42.6" x14ac:dyDescent="0.3">
      <c r="A76" s="182"/>
      <c r="B76" s="131" t="s">
        <v>148</v>
      </c>
      <c r="C76" s="197"/>
      <c r="D76" s="200"/>
      <c r="E76" s="197"/>
      <c r="F76" s="197"/>
    </row>
    <row r="77" spans="1:6" ht="68.25" customHeight="1" thickBot="1" x14ac:dyDescent="0.35">
      <c r="A77" s="183"/>
      <c r="B77" s="80" t="s">
        <v>38</v>
      </c>
      <c r="C77" s="198"/>
      <c r="D77" s="201"/>
      <c r="E77" s="198"/>
      <c r="F77" s="198"/>
    </row>
    <row r="78" spans="1:6" ht="55.2" x14ac:dyDescent="0.3">
      <c r="A78" s="181"/>
      <c r="B78" s="152" t="s">
        <v>134</v>
      </c>
      <c r="C78" s="196"/>
      <c r="D78" s="199"/>
      <c r="E78" s="196"/>
      <c r="F78" s="196"/>
    </row>
    <row r="79" spans="1:6" ht="27.6" x14ac:dyDescent="0.3">
      <c r="A79" s="182"/>
      <c r="B79" s="79" t="s">
        <v>45</v>
      </c>
      <c r="C79" s="197"/>
      <c r="D79" s="200"/>
      <c r="E79" s="197"/>
      <c r="F79" s="197"/>
    </row>
    <row r="80" spans="1:6" ht="99.6" customHeight="1" x14ac:dyDescent="0.3">
      <c r="A80" s="182"/>
      <c r="B80" s="130" t="s">
        <v>113</v>
      </c>
      <c r="C80" s="197"/>
      <c r="D80" s="200"/>
      <c r="E80" s="197"/>
      <c r="F80" s="197"/>
    </row>
    <row r="81" spans="1:6" ht="40.5" customHeight="1" thickBot="1" x14ac:dyDescent="0.35">
      <c r="A81" s="183"/>
      <c r="B81" s="80" t="s">
        <v>130</v>
      </c>
      <c r="C81" s="198"/>
      <c r="D81" s="201"/>
      <c r="E81" s="198"/>
      <c r="F81" s="198"/>
    </row>
    <row r="82" spans="1:6" x14ac:dyDescent="0.3">
      <c r="A82" s="181"/>
      <c r="B82" s="78" t="s">
        <v>46</v>
      </c>
      <c r="C82" s="196"/>
      <c r="D82" s="199"/>
      <c r="E82" s="196"/>
      <c r="F82" s="196"/>
    </row>
    <row r="83" spans="1:6" ht="15" x14ac:dyDescent="0.3">
      <c r="A83" s="182"/>
      <c r="B83" s="78" t="s">
        <v>39</v>
      </c>
      <c r="C83" s="197"/>
      <c r="D83" s="200"/>
      <c r="E83" s="197"/>
      <c r="F83" s="197"/>
    </row>
    <row r="84" spans="1:6" ht="15" x14ac:dyDescent="0.3">
      <c r="A84" s="182"/>
      <c r="B84" s="78" t="s">
        <v>40</v>
      </c>
      <c r="C84" s="197"/>
      <c r="D84" s="200"/>
      <c r="E84" s="197"/>
      <c r="F84" s="197"/>
    </row>
    <row r="85" spans="1:6" ht="15" x14ac:dyDescent="0.3">
      <c r="A85" s="182"/>
      <c r="B85" s="78" t="s">
        <v>47</v>
      </c>
      <c r="C85" s="197"/>
      <c r="D85" s="200"/>
      <c r="E85" s="197"/>
      <c r="F85" s="197"/>
    </row>
    <row r="86" spans="1:6" ht="15.6" thickBot="1" x14ac:dyDescent="0.35">
      <c r="A86" s="183"/>
      <c r="B86" s="72" t="s">
        <v>42</v>
      </c>
      <c r="C86" s="198"/>
      <c r="D86" s="201"/>
      <c r="E86" s="198"/>
      <c r="F86" s="198"/>
    </row>
    <row r="87" spans="1:6" ht="15" thickBot="1" x14ac:dyDescent="0.35">
      <c r="A87" s="141"/>
      <c r="B87" s="143" t="s">
        <v>123</v>
      </c>
      <c r="C87" s="9">
        <v>150</v>
      </c>
      <c r="D87" s="11" t="s">
        <v>24</v>
      </c>
      <c r="E87" s="9"/>
      <c r="F87" s="9">
        <f>C87*E87</f>
        <v>0</v>
      </c>
    </row>
    <row r="88" spans="1:6" ht="15.6" thickBot="1" x14ac:dyDescent="0.35">
      <c r="A88" s="59"/>
      <c r="B88" s="73" t="s">
        <v>48</v>
      </c>
      <c r="C88" s="9">
        <v>30</v>
      </c>
      <c r="D88" s="11" t="s">
        <v>9</v>
      </c>
      <c r="E88" s="9"/>
      <c r="F88" s="9">
        <f>C88*E88</f>
        <v>0</v>
      </c>
    </row>
    <row r="89" spans="1:6" ht="15" thickBot="1" x14ac:dyDescent="0.35">
      <c r="A89" s="62"/>
      <c r="B89" s="73"/>
      <c r="C89" s="48"/>
      <c r="D89" s="21"/>
      <c r="E89" s="35"/>
      <c r="F89" s="35"/>
    </row>
    <row r="90" spans="1:6" ht="27.6" x14ac:dyDescent="0.3">
      <c r="A90" s="181" t="s">
        <v>10</v>
      </c>
      <c r="B90" s="129" t="s">
        <v>129</v>
      </c>
      <c r="C90" s="184"/>
      <c r="D90" s="187"/>
      <c r="E90" s="190"/>
      <c r="F90" s="193"/>
    </row>
    <row r="91" spans="1:6" ht="55.2" x14ac:dyDescent="0.3">
      <c r="A91" s="182"/>
      <c r="B91" s="132" t="s">
        <v>149</v>
      </c>
      <c r="C91" s="185"/>
      <c r="D91" s="188"/>
      <c r="E91" s="191"/>
      <c r="F91" s="194"/>
    </row>
    <row r="92" spans="1:6" ht="41.4" x14ac:dyDescent="0.3">
      <c r="A92" s="182"/>
      <c r="B92" s="132" t="s">
        <v>128</v>
      </c>
      <c r="C92" s="185"/>
      <c r="D92" s="188"/>
      <c r="E92" s="191"/>
      <c r="F92" s="194"/>
    </row>
    <row r="93" spans="1:6" x14ac:dyDescent="0.3">
      <c r="A93" s="182"/>
      <c r="B93" s="78" t="s">
        <v>49</v>
      </c>
      <c r="C93" s="185"/>
      <c r="D93" s="188"/>
      <c r="E93" s="191"/>
      <c r="F93" s="194"/>
    </row>
    <row r="94" spans="1:6" ht="15" x14ac:dyDescent="0.3">
      <c r="A94" s="182"/>
      <c r="B94" s="78" t="s">
        <v>39</v>
      </c>
      <c r="C94" s="185"/>
      <c r="D94" s="188"/>
      <c r="E94" s="191"/>
      <c r="F94" s="194"/>
    </row>
    <row r="95" spans="1:6" ht="15" x14ac:dyDescent="0.3">
      <c r="A95" s="182"/>
      <c r="B95" s="78" t="s">
        <v>40</v>
      </c>
      <c r="C95" s="185"/>
      <c r="D95" s="188"/>
      <c r="E95" s="191"/>
      <c r="F95" s="194"/>
    </row>
    <row r="96" spans="1:6" ht="15" x14ac:dyDescent="0.3">
      <c r="A96" s="182"/>
      <c r="B96" s="78" t="s">
        <v>47</v>
      </c>
      <c r="C96" s="185"/>
      <c r="D96" s="188"/>
      <c r="E96" s="191"/>
      <c r="F96" s="194"/>
    </row>
    <row r="97" spans="1:6" ht="15.6" thickBot="1" x14ac:dyDescent="0.35">
      <c r="A97" s="183"/>
      <c r="B97" s="72" t="s">
        <v>42</v>
      </c>
      <c r="C97" s="186"/>
      <c r="D97" s="189"/>
      <c r="E97" s="192"/>
      <c r="F97" s="195"/>
    </row>
    <row r="98" spans="1:6" ht="15.6" thickBot="1" x14ac:dyDescent="0.35">
      <c r="A98" s="65"/>
      <c r="B98" s="73" t="s">
        <v>43</v>
      </c>
      <c r="C98" s="49">
        <v>1420</v>
      </c>
      <c r="D98" s="22" t="s">
        <v>9</v>
      </c>
      <c r="E98" s="20"/>
      <c r="F98" s="9">
        <f>C98*E98</f>
        <v>0</v>
      </c>
    </row>
    <row r="99" spans="1:6" ht="15.6" thickBot="1" x14ac:dyDescent="0.35">
      <c r="A99" s="59"/>
      <c r="B99" s="73" t="s">
        <v>44</v>
      </c>
      <c r="C99" s="12">
        <v>130</v>
      </c>
      <c r="D99" s="11" t="s">
        <v>9</v>
      </c>
      <c r="E99" s="9"/>
      <c r="F99" s="9">
        <f t="shared" ref="F99:F100" si="2">C99*E99</f>
        <v>0</v>
      </c>
    </row>
    <row r="100" spans="1:6" ht="16.2" thickBot="1" x14ac:dyDescent="0.35">
      <c r="A100" s="66"/>
      <c r="B100" s="81" t="s">
        <v>50</v>
      </c>
      <c r="C100" s="50">
        <v>150</v>
      </c>
      <c r="D100" s="117" t="s">
        <v>9</v>
      </c>
      <c r="E100" s="36"/>
      <c r="F100" s="9">
        <f t="shared" si="2"/>
        <v>0</v>
      </c>
    </row>
    <row r="101" spans="1:6" ht="16.2" thickBot="1" x14ac:dyDescent="0.35">
      <c r="A101" s="68"/>
      <c r="B101" s="82"/>
      <c r="C101" s="51"/>
      <c r="D101" s="19"/>
      <c r="E101" s="37"/>
      <c r="F101" s="37"/>
    </row>
    <row r="102" spans="1:6" ht="16.2" thickBot="1" x14ac:dyDescent="0.35">
      <c r="A102" s="174" t="s">
        <v>51</v>
      </c>
      <c r="B102" s="175"/>
      <c r="C102" s="158">
        <f>SUM(F45:F101)</f>
        <v>0</v>
      </c>
      <c r="D102" s="159"/>
      <c r="E102" s="159"/>
      <c r="F102" s="160"/>
    </row>
    <row r="103" spans="1:6" ht="15" thickBot="1" x14ac:dyDescent="0.35">
      <c r="A103" s="1"/>
      <c r="B103" s="1"/>
      <c r="C103" s="30"/>
      <c r="D103" s="14"/>
      <c r="E103" s="30"/>
      <c r="F103" s="30"/>
    </row>
    <row r="104" spans="1:6" ht="16.2" thickBot="1" x14ac:dyDescent="0.35">
      <c r="A104" s="174" t="s">
        <v>52</v>
      </c>
      <c r="B104" s="176"/>
      <c r="C104" s="176"/>
      <c r="D104" s="176"/>
      <c r="E104" s="176"/>
      <c r="F104" s="175"/>
    </row>
    <row r="105" spans="1:6" ht="16.2" thickBot="1" x14ac:dyDescent="0.35">
      <c r="A105" s="67"/>
      <c r="B105" s="83"/>
      <c r="C105" s="52"/>
      <c r="D105" s="18"/>
      <c r="E105" s="38"/>
      <c r="F105" s="52"/>
    </row>
    <row r="106" spans="1:6" ht="42" thickBot="1" x14ac:dyDescent="0.35">
      <c r="A106" s="65" t="s">
        <v>6</v>
      </c>
      <c r="B106" s="72" t="s">
        <v>53</v>
      </c>
      <c r="C106" s="53">
        <v>6</v>
      </c>
      <c r="D106" s="23" t="s">
        <v>24</v>
      </c>
      <c r="E106" s="39"/>
      <c r="F106" s="9">
        <f>C106*E106</f>
        <v>0</v>
      </c>
    </row>
    <row r="107" spans="1:6" ht="15" thickBot="1" x14ac:dyDescent="0.35">
      <c r="A107" s="59"/>
      <c r="B107" s="72"/>
      <c r="C107" s="31"/>
      <c r="D107" s="15"/>
      <c r="E107" s="40"/>
      <c r="F107" s="26"/>
    </row>
    <row r="108" spans="1:6" ht="16.2" thickBot="1" x14ac:dyDescent="0.35">
      <c r="A108" s="174" t="s">
        <v>54</v>
      </c>
      <c r="B108" s="175"/>
      <c r="C108" s="158">
        <f>SUM(F106:F107)</f>
        <v>0</v>
      </c>
      <c r="D108" s="177"/>
      <c r="E108" s="177"/>
      <c r="F108" s="157"/>
    </row>
    <row r="109" spans="1:6" ht="16.2" thickBot="1" x14ac:dyDescent="0.35">
      <c r="A109" s="1"/>
      <c r="B109" s="1"/>
      <c r="C109" s="30"/>
      <c r="D109" s="24"/>
      <c r="E109" s="30"/>
      <c r="F109" s="30"/>
    </row>
    <row r="110" spans="1:6" ht="16.2" thickBot="1" x14ac:dyDescent="0.35">
      <c r="A110" s="174" t="s">
        <v>55</v>
      </c>
      <c r="B110" s="176"/>
      <c r="C110" s="176"/>
      <c r="D110" s="176"/>
      <c r="E110" s="176"/>
      <c r="F110" s="175"/>
    </row>
    <row r="111" spans="1:6" ht="16.2" thickBot="1" x14ac:dyDescent="0.35">
      <c r="A111" s="70"/>
      <c r="B111" s="84"/>
      <c r="C111" s="54"/>
      <c r="D111" s="25"/>
      <c r="E111" s="41"/>
      <c r="F111" s="58"/>
    </row>
    <row r="112" spans="1:6" ht="69.599999999999994" thickBot="1" x14ac:dyDescent="0.35">
      <c r="A112" s="59" t="s">
        <v>6</v>
      </c>
      <c r="B112" s="72" t="s">
        <v>56</v>
      </c>
      <c r="C112" s="53">
        <v>150</v>
      </c>
      <c r="D112" s="16" t="s">
        <v>24</v>
      </c>
      <c r="E112" s="140"/>
      <c r="F112" s="134">
        <f>C112*E112</f>
        <v>0</v>
      </c>
    </row>
    <row r="113" spans="1:6" ht="15" thickBot="1" x14ac:dyDescent="0.35">
      <c r="A113" s="133"/>
      <c r="B113" s="72"/>
      <c r="C113" s="53"/>
      <c r="D113" s="16"/>
      <c r="E113" s="139"/>
      <c r="F113" s="9"/>
    </row>
    <row r="114" spans="1:6" s="122" customFormat="1" ht="55.8" thickBot="1" x14ac:dyDescent="0.35">
      <c r="A114" s="118" t="s">
        <v>8</v>
      </c>
      <c r="B114" s="119" t="s">
        <v>58</v>
      </c>
      <c r="C114" s="120">
        <v>100</v>
      </c>
      <c r="D114" s="121" t="s">
        <v>24</v>
      </c>
      <c r="E114" s="120"/>
      <c r="F114" s="120">
        <f>C114*E114</f>
        <v>0</v>
      </c>
    </row>
    <row r="115" spans="1:6" ht="16.2" thickBot="1" x14ac:dyDescent="0.35">
      <c r="A115" s="60"/>
      <c r="B115" s="73"/>
      <c r="C115" s="9"/>
      <c r="D115" s="11"/>
      <c r="E115" s="9"/>
      <c r="F115" s="9"/>
    </row>
    <row r="116" spans="1:6" ht="55.8" thickBot="1" x14ac:dyDescent="0.35">
      <c r="A116" s="59" t="s">
        <v>10</v>
      </c>
      <c r="B116" s="72" t="s">
        <v>59</v>
      </c>
      <c r="C116" s="9">
        <v>2</v>
      </c>
      <c r="D116" s="11" t="s">
        <v>60</v>
      </c>
      <c r="E116" s="9"/>
      <c r="F116" s="9">
        <f>C116*E116</f>
        <v>0</v>
      </c>
    </row>
    <row r="117" spans="1:6" ht="16.2" thickBot="1" x14ac:dyDescent="0.35">
      <c r="A117" s="60"/>
      <c r="B117" s="73"/>
      <c r="C117" s="9"/>
      <c r="D117" s="11"/>
      <c r="E117" s="9"/>
      <c r="F117" s="9"/>
    </row>
    <row r="118" spans="1:6" ht="28.2" thickBot="1" x14ac:dyDescent="0.35">
      <c r="A118" s="59" t="s">
        <v>26</v>
      </c>
      <c r="B118" s="72" t="s">
        <v>62</v>
      </c>
      <c r="C118" s="9">
        <v>2</v>
      </c>
      <c r="D118" s="11" t="s">
        <v>60</v>
      </c>
      <c r="E118" s="9"/>
      <c r="F118" s="9">
        <f>C118*E118</f>
        <v>0</v>
      </c>
    </row>
    <row r="119" spans="1:6" ht="16.2" thickBot="1" x14ac:dyDescent="0.35">
      <c r="A119" s="60"/>
      <c r="B119" s="73"/>
      <c r="C119" s="9"/>
      <c r="D119" s="11"/>
      <c r="E119" s="9"/>
      <c r="F119" s="9"/>
    </row>
    <row r="120" spans="1:6" ht="15" thickBot="1" x14ac:dyDescent="0.35">
      <c r="A120" s="59" t="s">
        <v>61</v>
      </c>
      <c r="B120" s="72" t="s">
        <v>64</v>
      </c>
      <c r="C120" s="178" t="s">
        <v>7</v>
      </c>
      <c r="D120" s="179"/>
      <c r="E120" s="180"/>
      <c r="F120" s="9"/>
    </row>
    <row r="121" spans="1:6" ht="15" thickBot="1" x14ac:dyDescent="0.35">
      <c r="A121" s="59"/>
      <c r="B121" s="72"/>
      <c r="C121" s="9"/>
      <c r="D121" s="10"/>
      <c r="E121" s="9"/>
      <c r="F121" s="9"/>
    </row>
    <row r="122" spans="1:6" ht="16.2" thickBot="1" x14ac:dyDescent="0.35">
      <c r="A122" s="174" t="s">
        <v>65</v>
      </c>
      <c r="B122" s="175"/>
      <c r="C122" s="158">
        <f>SUM(F112:F120)</f>
        <v>0</v>
      </c>
      <c r="D122" s="159"/>
      <c r="E122" s="159"/>
      <c r="F122" s="160"/>
    </row>
    <row r="123" spans="1:6" ht="15" thickBot="1" x14ac:dyDescent="0.35">
      <c r="A123" s="1"/>
      <c r="B123" s="1"/>
      <c r="C123" s="30"/>
      <c r="D123" s="14"/>
      <c r="E123" s="30"/>
      <c r="F123" s="30"/>
    </row>
    <row r="124" spans="1:6" ht="16.2" thickBot="1" x14ac:dyDescent="0.35">
      <c r="A124" s="174" t="s">
        <v>66</v>
      </c>
      <c r="B124" s="176"/>
      <c r="C124" s="176"/>
      <c r="D124" s="176"/>
      <c r="E124" s="176"/>
      <c r="F124" s="175"/>
    </row>
    <row r="125" spans="1:6" ht="16.2" thickBot="1" x14ac:dyDescent="0.35">
      <c r="A125" s="166" t="s">
        <v>5</v>
      </c>
      <c r="B125" s="167"/>
      <c r="C125" s="171">
        <f>C10</f>
        <v>0</v>
      </c>
      <c r="D125" s="172"/>
      <c r="E125" s="172"/>
      <c r="F125" s="173"/>
    </row>
    <row r="126" spans="1:6" ht="16.2" thickBot="1" x14ac:dyDescent="0.35">
      <c r="A126" s="166" t="s">
        <v>13</v>
      </c>
      <c r="B126" s="167"/>
      <c r="C126" s="163">
        <f>C29</f>
        <v>0</v>
      </c>
      <c r="D126" s="164"/>
      <c r="E126" s="164"/>
      <c r="F126" s="168"/>
    </row>
    <row r="127" spans="1:6" ht="16.2" thickBot="1" x14ac:dyDescent="0.35">
      <c r="A127" s="166" t="s">
        <v>67</v>
      </c>
      <c r="B127" s="167"/>
      <c r="C127" s="163">
        <f>C41</f>
        <v>0</v>
      </c>
      <c r="D127" s="164"/>
      <c r="E127" s="164"/>
      <c r="F127" s="168"/>
    </row>
    <row r="128" spans="1:6" ht="16.2" thickBot="1" x14ac:dyDescent="0.35">
      <c r="A128" s="166" t="s">
        <v>68</v>
      </c>
      <c r="B128" s="167"/>
      <c r="C128" s="163">
        <f>C102</f>
        <v>0</v>
      </c>
      <c r="D128" s="164"/>
      <c r="E128" s="164"/>
      <c r="F128" s="168"/>
    </row>
    <row r="129" spans="1:6" ht="16.2" thickBot="1" x14ac:dyDescent="0.35">
      <c r="A129" s="166" t="s">
        <v>52</v>
      </c>
      <c r="B129" s="167"/>
      <c r="C129" s="163">
        <f>C108</f>
        <v>0</v>
      </c>
      <c r="D129" s="169"/>
      <c r="E129" s="169"/>
      <c r="F129" s="170"/>
    </row>
    <row r="130" spans="1:6" ht="16.2" thickBot="1" x14ac:dyDescent="0.35">
      <c r="A130" s="166" t="s">
        <v>55</v>
      </c>
      <c r="B130" s="167"/>
      <c r="C130" s="163">
        <f>C122</f>
        <v>0</v>
      </c>
      <c r="D130" s="164"/>
      <c r="E130" s="164"/>
      <c r="F130" s="168"/>
    </row>
    <row r="131" spans="1:6" ht="16.2" thickBot="1" x14ac:dyDescent="0.35">
      <c r="A131" s="156" t="s">
        <v>69</v>
      </c>
      <c r="B131" s="157"/>
      <c r="C131" s="158">
        <f>SUM(C125:C130)</f>
        <v>0</v>
      </c>
      <c r="D131" s="159"/>
      <c r="E131" s="159"/>
      <c r="F131" s="160"/>
    </row>
    <row r="132" spans="1:6" x14ac:dyDescent="0.3">
      <c r="A132" s="1"/>
      <c r="B132" s="1"/>
      <c r="C132" s="30"/>
      <c r="D132" s="14"/>
      <c r="E132" s="30"/>
      <c r="F132" s="30"/>
    </row>
    <row r="133" spans="1:6" ht="15" thickBot="1" x14ac:dyDescent="0.35">
      <c r="A133" s="161"/>
      <c r="B133" s="161"/>
      <c r="C133" s="30"/>
      <c r="D133" s="14"/>
      <c r="E133" s="30"/>
      <c r="F133" s="30"/>
    </row>
    <row r="134" spans="1:6" ht="16.2" thickBot="1" x14ac:dyDescent="0.35">
      <c r="A134" s="161"/>
      <c r="B134" s="162"/>
      <c r="C134" s="163"/>
      <c r="D134" s="164"/>
      <c r="E134" s="164"/>
      <c r="F134" s="165"/>
    </row>
    <row r="135" spans="1:6" x14ac:dyDescent="0.3">
      <c r="A135" s="153"/>
      <c r="B135" s="153"/>
      <c r="C135" s="154"/>
      <c r="D135" s="154"/>
      <c r="E135" s="154"/>
      <c r="F135" s="154"/>
    </row>
    <row r="136" spans="1:6" x14ac:dyDescent="0.3">
      <c r="A136" s="153"/>
      <c r="B136" s="153"/>
      <c r="C136" s="155"/>
      <c r="D136" s="155"/>
      <c r="E136" s="155"/>
      <c r="F136" s="155"/>
    </row>
  </sheetData>
  <mergeCells count="76">
    <mergeCell ref="A12:F12"/>
    <mergeCell ref="A1:B2"/>
    <mergeCell ref="A3:F3"/>
    <mergeCell ref="C4:E4"/>
    <mergeCell ref="A10:B10"/>
    <mergeCell ref="C10:F10"/>
    <mergeCell ref="A13:A19"/>
    <mergeCell ref="A29:B29"/>
    <mergeCell ref="C29:F29"/>
    <mergeCell ref="A31:F31"/>
    <mergeCell ref="A41:B41"/>
    <mergeCell ref="C41:F41"/>
    <mergeCell ref="A43:F43"/>
    <mergeCell ref="A47:A67"/>
    <mergeCell ref="C47:C59"/>
    <mergeCell ref="D47:D59"/>
    <mergeCell ref="E47:E59"/>
    <mergeCell ref="F47:F59"/>
    <mergeCell ref="C60:C62"/>
    <mergeCell ref="D60:D62"/>
    <mergeCell ref="E60:E62"/>
    <mergeCell ref="F60:F62"/>
    <mergeCell ref="C63:C67"/>
    <mergeCell ref="D63:D67"/>
    <mergeCell ref="E63:E67"/>
    <mergeCell ref="F63:F67"/>
    <mergeCell ref="A71:A77"/>
    <mergeCell ref="C71:C77"/>
    <mergeCell ref="D71:D77"/>
    <mergeCell ref="E71:E77"/>
    <mergeCell ref="F71:F77"/>
    <mergeCell ref="F78:F81"/>
    <mergeCell ref="A82:A86"/>
    <mergeCell ref="C82:C86"/>
    <mergeCell ref="D82:D86"/>
    <mergeCell ref="E82:E86"/>
    <mergeCell ref="F82:F86"/>
    <mergeCell ref="A78:A81"/>
    <mergeCell ref="C78:C81"/>
    <mergeCell ref="D78:D81"/>
    <mergeCell ref="E78:E81"/>
    <mergeCell ref="A90:A97"/>
    <mergeCell ref="C90:C97"/>
    <mergeCell ref="D90:D97"/>
    <mergeCell ref="E90:E97"/>
    <mergeCell ref="F90:F97"/>
    <mergeCell ref="C120:E120"/>
    <mergeCell ref="A122:B122"/>
    <mergeCell ref="C122:F122"/>
    <mergeCell ref="A124:F124"/>
    <mergeCell ref="A110:F110"/>
    <mergeCell ref="A102:B102"/>
    <mergeCell ref="C102:F102"/>
    <mergeCell ref="A104:F104"/>
    <mergeCell ref="A108:B108"/>
    <mergeCell ref="C108:F108"/>
    <mergeCell ref="A125:B125"/>
    <mergeCell ref="C125:F125"/>
    <mergeCell ref="A126:B126"/>
    <mergeCell ref="C126:F126"/>
    <mergeCell ref="A127:B127"/>
    <mergeCell ref="C127:F127"/>
    <mergeCell ref="A128:B128"/>
    <mergeCell ref="C128:F128"/>
    <mergeCell ref="A129:B129"/>
    <mergeCell ref="C129:F129"/>
    <mergeCell ref="A130:B130"/>
    <mergeCell ref="C130:F130"/>
    <mergeCell ref="A135:B135"/>
    <mergeCell ref="A136:B136"/>
    <mergeCell ref="C135:F136"/>
    <mergeCell ref="A131:B131"/>
    <mergeCell ref="C131:F131"/>
    <mergeCell ref="A133:B133"/>
    <mergeCell ref="A134:B134"/>
    <mergeCell ref="C134:F134"/>
  </mergeCells>
  <pageMargins left="0.7" right="0.7" top="0.75" bottom="0.75" header="0.3" footer="0.3"/>
  <pageSetup paperSize="9" orientation="portrait" r:id="rId1"/>
  <headerFooter>
    <oddHeader>&amp;LTROŠKOVNIK&amp;RSplitska 8, Zadar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1"/>
  <sheetViews>
    <sheetView view="pageBreakPreview" topLeftCell="A55" zoomScaleSheetLayoutView="100" workbookViewId="0">
      <selection activeCell="B35" sqref="B35"/>
    </sheetView>
  </sheetViews>
  <sheetFormatPr defaultColWidth="9.109375" defaultRowHeight="14.4" x14ac:dyDescent="0.3"/>
  <cols>
    <col min="1" max="1" width="2.44140625" style="87" bestFit="1" customWidth="1"/>
    <col min="2" max="2" width="92.88671875" style="87" customWidth="1"/>
    <col min="3" max="6" width="9.88671875" style="42" customWidth="1"/>
    <col min="7" max="16384" width="9.109375" style="42"/>
  </cols>
  <sheetData>
    <row r="1" spans="1:6" ht="15" thickBot="1" x14ac:dyDescent="0.35">
      <c r="A1" s="247" t="s">
        <v>70</v>
      </c>
      <c r="B1" s="248"/>
      <c r="C1" s="27" t="s">
        <v>1</v>
      </c>
      <c r="D1" s="27" t="s">
        <v>2</v>
      </c>
      <c r="E1" s="27" t="s">
        <v>3</v>
      </c>
      <c r="F1" s="27" t="s">
        <v>4</v>
      </c>
    </row>
    <row r="2" spans="1:6" ht="16.2" thickBot="1" x14ac:dyDescent="0.35">
      <c r="A2" s="249"/>
      <c r="B2" s="250"/>
      <c r="C2" s="28"/>
      <c r="D2" s="99"/>
      <c r="E2" s="28"/>
      <c r="F2" s="28"/>
    </row>
    <row r="3" spans="1:6" ht="16.2" thickBot="1" x14ac:dyDescent="0.35">
      <c r="A3" s="224" t="s">
        <v>71</v>
      </c>
      <c r="B3" s="225"/>
      <c r="C3" s="225"/>
      <c r="D3" s="225"/>
      <c r="E3" s="225"/>
      <c r="F3" s="226"/>
    </row>
    <row r="4" spans="1:6" ht="42" thickBot="1" x14ac:dyDescent="0.35">
      <c r="A4" s="239" t="s">
        <v>6</v>
      </c>
      <c r="B4" s="94" t="s">
        <v>72</v>
      </c>
      <c r="C4" s="31"/>
      <c r="D4" s="100"/>
      <c r="E4" s="31"/>
      <c r="F4" s="31"/>
    </row>
    <row r="5" spans="1:6" ht="15" thickBot="1" x14ac:dyDescent="0.35">
      <c r="A5" s="240"/>
      <c r="B5" s="95" t="s">
        <v>73</v>
      </c>
      <c r="C5" s="9">
        <v>2</v>
      </c>
      <c r="D5" s="101" t="s">
        <v>16</v>
      </c>
      <c r="E5" s="9"/>
      <c r="F5" s="9">
        <f>C5*E5</f>
        <v>0</v>
      </c>
    </row>
    <row r="6" spans="1:6" ht="15" thickBot="1" x14ac:dyDescent="0.35">
      <c r="A6" s="241"/>
      <c r="B6" s="95" t="s">
        <v>74</v>
      </c>
      <c r="C6" s="9">
        <v>40</v>
      </c>
      <c r="D6" s="101" t="s">
        <v>24</v>
      </c>
      <c r="E6" s="9"/>
      <c r="F6" s="9">
        <f>C6*E6</f>
        <v>0</v>
      </c>
    </row>
    <row r="7" spans="1:6" ht="16.2" thickBot="1" x14ac:dyDescent="0.35">
      <c r="A7" s="88"/>
      <c r="B7" s="95" t="s">
        <v>75</v>
      </c>
      <c r="C7" s="9">
        <v>40</v>
      </c>
      <c r="D7" s="101" t="s">
        <v>24</v>
      </c>
      <c r="E7" s="9"/>
      <c r="F7" s="9">
        <f>C7*E7</f>
        <v>0</v>
      </c>
    </row>
    <row r="8" spans="1:6" ht="16.2" thickBot="1" x14ac:dyDescent="0.35">
      <c r="A8" s="89"/>
      <c r="B8" s="95"/>
      <c r="C8" s="54"/>
      <c r="D8" s="54"/>
      <c r="E8" s="54"/>
      <c r="F8" s="54"/>
    </row>
    <row r="9" spans="1:6" ht="28.2" thickBot="1" x14ac:dyDescent="0.35">
      <c r="A9" s="90" t="s">
        <v>8</v>
      </c>
      <c r="B9" s="94" t="s">
        <v>76</v>
      </c>
      <c r="C9" s="12">
        <v>6</v>
      </c>
      <c r="D9" s="101" t="s">
        <v>24</v>
      </c>
      <c r="E9" s="9"/>
      <c r="F9" s="9">
        <f>C9*E9</f>
        <v>0</v>
      </c>
    </row>
    <row r="10" spans="1:6" ht="16.2" thickBot="1" x14ac:dyDescent="0.35">
      <c r="A10" s="89"/>
      <c r="B10" s="95"/>
      <c r="C10" s="54"/>
      <c r="D10" s="54"/>
      <c r="E10" s="54"/>
      <c r="F10" s="54"/>
    </row>
    <row r="11" spans="1:6" ht="42" thickBot="1" x14ac:dyDescent="0.35">
      <c r="A11" s="90" t="s">
        <v>10</v>
      </c>
      <c r="B11" s="94" t="s">
        <v>77</v>
      </c>
      <c r="C11" s="9">
        <v>135</v>
      </c>
      <c r="D11" s="101" t="s">
        <v>24</v>
      </c>
      <c r="E11" s="9"/>
      <c r="F11" s="9">
        <f>C11*E11</f>
        <v>0</v>
      </c>
    </row>
    <row r="12" spans="1:6" ht="16.2" thickBot="1" x14ac:dyDescent="0.35">
      <c r="A12" s="91"/>
      <c r="B12" s="96"/>
      <c r="C12" s="9"/>
      <c r="D12" s="101"/>
      <c r="E12" s="9"/>
      <c r="F12" s="9"/>
    </row>
    <row r="13" spans="1:6" ht="27.6" x14ac:dyDescent="0.3">
      <c r="A13" s="239" t="s">
        <v>26</v>
      </c>
      <c r="B13" s="97" t="s">
        <v>78</v>
      </c>
      <c r="C13" s="196">
        <v>300</v>
      </c>
      <c r="D13" s="242" t="s">
        <v>9</v>
      </c>
      <c r="E13" s="196"/>
      <c r="F13" s="196">
        <f>C13*E13</f>
        <v>0</v>
      </c>
    </row>
    <row r="14" spans="1:6" ht="29.4" thickBot="1" x14ac:dyDescent="0.35">
      <c r="A14" s="241"/>
      <c r="B14" s="94" t="s">
        <v>79</v>
      </c>
      <c r="C14" s="198"/>
      <c r="D14" s="244"/>
      <c r="E14" s="198"/>
      <c r="F14" s="198"/>
    </row>
    <row r="15" spans="1:6" ht="16.2" thickBot="1" x14ac:dyDescent="0.35">
      <c r="A15" s="224" t="s">
        <v>80</v>
      </c>
      <c r="B15" s="226"/>
      <c r="C15" s="158">
        <f>SUM(F5:F14)</f>
        <v>0</v>
      </c>
      <c r="D15" s="159"/>
      <c r="E15" s="159"/>
      <c r="F15" s="160"/>
    </row>
    <row r="16" spans="1:6" ht="15" thickBot="1" x14ac:dyDescent="0.35">
      <c r="A16" s="92"/>
      <c r="B16" s="92"/>
      <c r="C16" s="30"/>
      <c r="D16" s="30"/>
      <c r="E16" s="30"/>
      <c r="F16" s="30"/>
    </row>
    <row r="17" spans="1:6" ht="16.2" thickBot="1" x14ac:dyDescent="0.35">
      <c r="A17" s="224" t="s">
        <v>81</v>
      </c>
      <c r="B17" s="225"/>
      <c r="C17" s="225"/>
      <c r="D17" s="225"/>
      <c r="E17" s="225"/>
      <c r="F17" s="226"/>
    </row>
    <row r="18" spans="1:6" s="151" customFormat="1" ht="70.8" thickBot="1" x14ac:dyDescent="0.35">
      <c r="A18" s="148" t="s">
        <v>6</v>
      </c>
      <c r="B18" s="149" t="s">
        <v>124</v>
      </c>
      <c r="C18" s="120">
        <v>15</v>
      </c>
      <c r="D18" s="150" t="s">
        <v>125</v>
      </c>
      <c r="E18" s="120"/>
      <c r="F18" s="120">
        <f>C18*E18</f>
        <v>0</v>
      </c>
    </row>
    <row r="19" spans="1:6" ht="16.2" thickBot="1" x14ac:dyDescent="0.35">
      <c r="A19" s="91"/>
      <c r="B19" s="96"/>
      <c r="C19" s="9"/>
      <c r="D19" s="102"/>
      <c r="E19" s="9"/>
      <c r="F19" s="9"/>
    </row>
    <row r="20" spans="1:6" ht="27.6" x14ac:dyDescent="0.3">
      <c r="A20" s="239" t="s">
        <v>8</v>
      </c>
      <c r="B20" s="123" t="s">
        <v>116</v>
      </c>
      <c r="C20" s="245">
        <v>3</v>
      </c>
      <c r="D20" s="242" t="s">
        <v>115</v>
      </c>
      <c r="E20" s="196"/>
      <c r="F20" s="196">
        <f>C20*E20</f>
        <v>0</v>
      </c>
    </row>
    <row r="21" spans="1:6" ht="15" thickBot="1" x14ac:dyDescent="0.35">
      <c r="A21" s="241"/>
      <c r="B21" s="94" t="s">
        <v>114</v>
      </c>
      <c r="C21" s="246"/>
      <c r="D21" s="244"/>
      <c r="E21" s="198"/>
      <c r="F21" s="198"/>
    </row>
    <row r="22" spans="1:6" ht="16.2" thickBot="1" x14ac:dyDescent="0.35">
      <c r="A22" s="224" t="s">
        <v>82</v>
      </c>
      <c r="B22" s="226"/>
      <c r="C22" s="158">
        <f>SUM(F18:F21)</f>
        <v>0</v>
      </c>
      <c r="D22" s="159"/>
      <c r="E22" s="159"/>
      <c r="F22" s="160"/>
    </row>
    <row r="23" spans="1:6" ht="15" thickBot="1" x14ac:dyDescent="0.35">
      <c r="A23" s="92"/>
      <c r="B23" s="92"/>
      <c r="C23" s="30"/>
      <c r="D23" s="30"/>
      <c r="E23" s="30"/>
      <c r="F23" s="30"/>
    </row>
    <row r="24" spans="1:6" ht="16.2" thickBot="1" x14ac:dyDescent="0.35">
      <c r="A24" s="224" t="s">
        <v>83</v>
      </c>
      <c r="B24" s="225"/>
      <c r="C24" s="225"/>
      <c r="D24" s="225"/>
      <c r="E24" s="225"/>
      <c r="F24" s="226"/>
    </row>
    <row r="25" spans="1:6" ht="27.6" x14ac:dyDescent="0.3">
      <c r="A25" s="239" t="s">
        <v>6</v>
      </c>
      <c r="B25" s="97" t="s">
        <v>84</v>
      </c>
      <c r="C25" s="196">
        <v>300</v>
      </c>
      <c r="D25" s="242" t="s">
        <v>9</v>
      </c>
      <c r="E25" s="196"/>
      <c r="F25" s="196">
        <f>C25*E25</f>
        <v>0</v>
      </c>
    </row>
    <row r="26" spans="1:6" ht="43.2" thickBot="1" x14ac:dyDescent="0.35">
      <c r="A26" s="241"/>
      <c r="B26" s="94" t="s">
        <v>85</v>
      </c>
      <c r="C26" s="198"/>
      <c r="D26" s="244"/>
      <c r="E26" s="198"/>
      <c r="F26" s="198"/>
    </row>
    <row r="27" spans="1:6" ht="16.2" thickBot="1" x14ac:dyDescent="0.35">
      <c r="A27" s="91"/>
      <c r="B27" s="95"/>
      <c r="C27" s="9"/>
      <c r="D27" s="101"/>
      <c r="E27" s="56"/>
      <c r="F27" s="9"/>
    </row>
    <row r="28" spans="1:6" ht="27.6" x14ac:dyDescent="0.3">
      <c r="A28" s="239" t="s">
        <v>8</v>
      </c>
      <c r="B28" s="262" t="s">
        <v>86</v>
      </c>
      <c r="C28" s="196">
        <v>300</v>
      </c>
      <c r="D28" s="242" t="s">
        <v>9</v>
      </c>
      <c r="E28" s="196"/>
      <c r="F28" s="196">
        <f>C28*E28</f>
        <v>0</v>
      </c>
    </row>
    <row r="29" spans="1:6" x14ac:dyDescent="0.3">
      <c r="A29" s="240"/>
      <c r="B29" s="262" t="s">
        <v>87</v>
      </c>
      <c r="C29" s="197"/>
      <c r="D29" s="243"/>
      <c r="E29" s="197"/>
      <c r="F29" s="197"/>
    </row>
    <row r="30" spans="1:6" x14ac:dyDescent="0.3">
      <c r="A30" s="240"/>
      <c r="B30" s="263" t="s">
        <v>150</v>
      </c>
      <c r="C30" s="197"/>
      <c r="D30" s="243"/>
      <c r="E30" s="197"/>
      <c r="F30" s="197"/>
    </row>
    <row r="31" spans="1:6" x14ac:dyDescent="0.3">
      <c r="A31" s="240"/>
      <c r="B31" s="263" t="s">
        <v>151</v>
      </c>
      <c r="C31" s="197"/>
      <c r="D31" s="243"/>
      <c r="E31" s="197"/>
      <c r="F31" s="197"/>
    </row>
    <row r="32" spans="1:6" x14ac:dyDescent="0.3">
      <c r="A32" s="240"/>
      <c r="B32" s="263" t="s">
        <v>152</v>
      </c>
      <c r="C32" s="197"/>
      <c r="D32" s="243"/>
      <c r="E32" s="197"/>
      <c r="F32" s="197"/>
    </row>
    <row r="33" spans="1:6" ht="43.2" thickBot="1" x14ac:dyDescent="0.35">
      <c r="A33" s="241"/>
      <c r="B33" s="94" t="s">
        <v>88</v>
      </c>
      <c r="C33" s="198"/>
      <c r="D33" s="244"/>
      <c r="E33" s="198"/>
      <c r="F33" s="198"/>
    </row>
    <row r="34" spans="1:6" ht="15" thickBot="1" x14ac:dyDescent="0.35">
      <c r="A34" s="93"/>
      <c r="B34" s="94"/>
      <c r="C34" s="9"/>
      <c r="D34" s="101"/>
      <c r="E34" s="9"/>
      <c r="F34" s="9"/>
    </row>
    <row r="35" spans="1:6" ht="154.19999999999999" x14ac:dyDescent="0.3">
      <c r="A35" s="239" t="s">
        <v>10</v>
      </c>
      <c r="B35" s="124" t="s">
        <v>153</v>
      </c>
      <c r="C35" s="196">
        <v>300</v>
      </c>
      <c r="D35" s="242" t="s">
        <v>9</v>
      </c>
      <c r="E35" s="196"/>
      <c r="F35" s="196">
        <f>C35*E35</f>
        <v>0</v>
      </c>
    </row>
    <row r="36" spans="1:6" ht="43.2" thickBot="1" x14ac:dyDescent="0.35">
      <c r="A36" s="241"/>
      <c r="B36" s="94" t="s">
        <v>89</v>
      </c>
      <c r="C36" s="198"/>
      <c r="D36" s="244"/>
      <c r="E36" s="198"/>
      <c r="F36" s="198"/>
    </row>
    <row r="37" spans="1:6" ht="15" thickBot="1" x14ac:dyDescent="0.35">
      <c r="A37" s="90"/>
      <c r="B37" s="94"/>
      <c r="C37" s="9"/>
      <c r="D37" s="101"/>
      <c r="E37" s="9"/>
      <c r="F37" s="9"/>
    </row>
    <row r="38" spans="1:6" ht="28.2" thickBot="1" x14ac:dyDescent="0.35">
      <c r="A38" s="90" t="s">
        <v>26</v>
      </c>
      <c r="B38" s="94" t="s">
        <v>90</v>
      </c>
      <c r="C38" s="9">
        <v>50</v>
      </c>
      <c r="D38" s="101" t="s">
        <v>24</v>
      </c>
      <c r="E38" s="9"/>
      <c r="F38" s="9">
        <f>C38*E38</f>
        <v>0</v>
      </c>
    </row>
    <row r="39" spans="1:6" ht="16.2" thickBot="1" x14ac:dyDescent="0.35">
      <c r="A39" s="91"/>
      <c r="B39" s="95"/>
      <c r="C39" s="9"/>
      <c r="D39" s="101"/>
      <c r="E39" s="9"/>
      <c r="F39" s="9"/>
    </row>
    <row r="40" spans="1:6" ht="28.2" thickBot="1" x14ac:dyDescent="0.35">
      <c r="A40" s="90" t="s">
        <v>61</v>
      </c>
      <c r="B40" s="98" t="s">
        <v>91</v>
      </c>
      <c r="C40" s="9">
        <v>2</v>
      </c>
      <c r="D40" s="101" t="s">
        <v>60</v>
      </c>
      <c r="E40" s="9"/>
      <c r="F40" s="9">
        <f>C40*E40</f>
        <v>0</v>
      </c>
    </row>
    <row r="41" spans="1:6" ht="16.2" thickBot="1" x14ac:dyDescent="0.35">
      <c r="A41" s="91"/>
      <c r="B41" s="95"/>
      <c r="C41" s="9"/>
      <c r="D41" s="101"/>
      <c r="E41" s="9"/>
      <c r="F41" s="9"/>
    </row>
    <row r="42" spans="1:6" ht="42" thickBot="1" x14ac:dyDescent="0.35">
      <c r="A42" s="90" t="s">
        <v>63</v>
      </c>
      <c r="B42" s="98" t="s">
        <v>92</v>
      </c>
      <c r="C42" s="9">
        <v>3</v>
      </c>
      <c r="D42" s="101" t="s">
        <v>60</v>
      </c>
      <c r="E42" s="9"/>
      <c r="F42" s="9">
        <f>C42*E42</f>
        <v>0</v>
      </c>
    </row>
    <row r="43" spans="1:6" ht="15" thickBot="1" x14ac:dyDescent="0.35">
      <c r="A43" s="90"/>
      <c r="B43" s="98"/>
      <c r="C43" s="9"/>
      <c r="D43" s="101"/>
      <c r="E43" s="9"/>
      <c r="F43" s="9"/>
    </row>
    <row r="44" spans="1:6" ht="70.2" x14ac:dyDescent="0.3">
      <c r="A44" s="181" t="s">
        <v>93</v>
      </c>
      <c r="B44" s="123" t="s">
        <v>117</v>
      </c>
      <c r="C44" s="235">
        <v>26</v>
      </c>
      <c r="D44" s="237" t="s">
        <v>9</v>
      </c>
      <c r="E44" s="208"/>
      <c r="F44" s="196">
        <f>C44*E44</f>
        <v>0</v>
      </c>
    </row>
    <row r="45" spans="1:6" ht="15.6" thickBot="1" x14ac:dyDescent="0.35">
      <c r="A45" s="183"/>
      <c r="B45" s="72" t="s">
        <v>57</v>
      </c>
      <c r="C45" s="236"/>
      <c r="D45" s="238"/>
      <c r="E45" s="234"/>
      <c r="F45" s="198"/>
    </row>
    <row r="46" spans="1:6" ht="16.2" thickBot="1" x14ac:dyDescent="0.35">
      <c r="A46" s="224" t="s">
        <v>94</v>
      </c>
      <c r="B46" s="226"/>
      <c r="C46" s="158">
        <f>SUM(F25:F45)</f>
        <v>0</v>
      </c>
      <c r="D46" s="159"/>
      <c r="E46" s="159"/>
      <c r="F46" s="160"/>
    </row>
    <row r="47" spans="1:6" ht="15" thickBot="1" x14ac:dyDescent="0.35">
      <c r="A47" s="92"/>
      <c r="B47" s="92"/>
      <c r="C47" s="30"/>
      <c r="D47" s="30"/>
      <c r="E47" s="30"/>
      <c r="F47" s="30"/>
    </row>
    <row r="48" spans="1:6" ht="16.2" thickBot="1" x14ac:dyDescent="0.35">
      <c r="A48" s="224" t="s">
        <v>95</v>
      </c>
      <c r="B48" s="225"/>
      <c r="C48" s="225"/>
      <c r="D48" s="225"/>
      <c r="E48" s="225"/>
      <c r="F48" s="226"/>
    </row>
    <row r="49" spans="1:6" ht="42" thickBot="1" x14ac:dyDescent="0.35">
      <c r="A49" s="90" t="s">
        <v>6</v>
      </c>
      <c r="B49" s="98" t="s">
        <v>96</v>
      </c>
      <c r="C49" s="9">
        <v>6</v>
      </c>
      <c r="D49" s="101" t="s">
        <v>24</v>
      </c>
      <c r="E49" s="9"/>
      <c r="F49" s="9">
        <f>C49*E49</f>
        <v>0</v>
      </c>
    </row>
    <row r="50" spans="1:6" ht="15" thickBot="1" x14ac:dyDescent="0.35">
      <c r="A50" s="90"/>
      <c r="B50" s="98"/>
      <c r="C50" s="9"/>
      <c r="D50" s="101"/>
      <c r="E50" s="9"/>
      <c r="F50" s="9"/>
    </row>
    <row r="51" spans="1:6" ht="42" thickBot="1" x14ac:dyDescent="0.35">
      <c r="A51" s="90" t="s">
        <v>8</v>
      </c>
      <c r="B51" s="94" t="s">
        <v>97</v>
      </c>
      <c r="C51" s="35">
        <v>4</v>
      </c>
      <c r="D51" s="136" t="s">
        <v>24</v>
      </c>
      <c r="E51" s="35"/>
      <c r="F51" s="35">
        <f>C51*E51</f>
        <v>0</v>
      </c>
    </row>
    <row r="52" spans="1:6" ht="15" thickBot="1" x14ac:dyDescent="0.35">
      <c r="A52" s="90"/>
      <c r="B52" s="94"/>
      <c r="C52" s="138"/>
      <c r="D52" s="138"/>
      <c r="E52" s="138"/>
      <c r="F52" s="137"/>
    </row>
    <row r="53" spans="1:6" ht="42" thickBot="1" x14ac:dyDescent="0.35">
      <c r="A53" s="135" t="s">
        <v>10</v>
      </c>
      <c r="B53" s="94" t="s">
        <v>118</v>
      </c>
      <c r="C53" s="9">
        <v>95</v>
      </c>
      <c r="D53" s="101" t="s">
        <v>24</v>
      </c>
      <c r="E53" s="9"/>
      <c r="F53" s="9">
        <f>C53*E53</f>
        <v>0</v>
      </c>
    </row>
    <row r="54" spans="1:6" ht="15" thickBot="1" x14ac:dyDescent="0.35">
      <c r="A54" s="135"/>
      <c r="B54" s="94"/>
      <c r="C54" s="9"/>
      <c r="D54" s="138"/>
      <c r="E54" s="138"/>
      <c r="F54" s="138"/>
    </row>
    <row r="55" spans="1:6" ht="28.2" thickBot="1" x14ac:dyDescent="0.35">
      <c r="A55" s="90" t="s">
        <v>26</v>
      </c>
      <c r="B55" s="94" t="s">
        <v>119</v>
      </c>
      <c r="C55" s="9">
        <v>40</v>
      </c>
      <c r="D55" s="101" t="s">
        <v>24</v>
      </c>
      <c r="E55" s="9"/>
      <c r="F55" s="9">
        <f>C55*E55</f>
        <v>0</v>
      </c>
    </row>
    <row r="56" spans="1:6" ht="15" thickBot="1" x14ac:dyDescent="0.35">
      <c r="A56" s="135"/>
      <c r="B56" s="94"/>
      <c r="C56" s="9"/>
      <c r="D56" s="101"/>
      <c r="E56" s="9"/>
      <c r="F56" s="9"/>
    </row>
    <row r="57" spans="1:6" ht="54.75" customHeight="1" thickBot="1" x14ac:dyDescent="0.35">
      <c r="A57" s="135" t="s">
        <v>61</v>
      </c>
      <c r="B57" s="94" t="s">
        <v>121</v>
      </c>
      <c r="C57" s="9">
        <v>40</v>
      </c>
      <c r="D57" s="101" t="s">
        <v>24</v>
      </c>
      <c r="E57" s="9"/>
      <c r="F57" s="9">
        <f>C57*E57</f>
        <v>0</v>
      </c>
    </row>
    <row r="58" spans="1:6" ht="15" thickBot="1" x14ac:dyDescent="0.35">
      <c r="A58" s="90"/>
      <c r="B58" s="94"/>
      <c r="C58" s="9"/>
      <c r="D58" s="101"/>
      <c r="E58" s="9"/>
      <c r="F58" s="9"/>
    </row>
    <row r="59" spans="1:6" ht="16.2" thickBot="1" x14ac:dyDescent="0.35">
      <c r="A59" s="224" t="s">
        <v>98</v>
      </c>
      <c r="B59" s="226"/>
      <c r="C59" s="158">
        <f>SUM(F49:F58)</f>
        <v>0</v>
      </c>
      <c r="D59" s="159"/>
      <c r="E59" s="159"/>
      <c r="F59" s="160"/>
    </row>
    <row r="60" spans="1:6" ht="15" thickBot="1" x14ac:dyDescent="0.35">
      <c r="A60" s="92"/>
      <c r="B60" s="92"/>
      <c r="C60" s="30"/>
      <c r="D60" s="30"/>
      <c r="E60" s="30"/>
      <c r="F60" s="30"/>
    </row>
    <row r="61" spans="1:6" ht="16.2" thickBot="1" x14ac:dyDescent="0.35">
      <c r="A61" s="224" t="s">
        <v>99</v>
      </c>
      <c r="B61" s="225"/>
      <c r="C61" s="225"/>
      <c r="D61" s="225"/>
      <c r="E61" s="225"/>
      <c r="F61" s="226"/>
    </row>
    <row r="62" spans="1:6" ht="16.2" thickBot="1" x14ac:dyDescent="0.35">
      <c r="A62" s="227" t="s">
        <v>71</v>
      </c>
      <c r="B62" s="228"/>
      <c r="C62" s="163">
        <f>C15</f>
        <v>0</v>
      </c>
      <c r="D62" s="164"/>
      <c r="E62" s="164"/>
      <c r="F62" s="168"/>
    </row>
    <row r="63" spans="1:6" ht="16.2" thickBot="1" x14ac:dyDescent="0.35">
      <c r="A63" s="227" t="s">
        <v>81</v>
      </c>
      <c r="B63" s="228"/>
      <c r="C63" s="163">
        <f>C22</f>
        <v>0</v>
      </c>
      <c r="D63" s="164"/>
      <c r="E63" s="164"/>
      <c r="F63" s="168"/>
    </row>
    <row r="64" spans="1:6" ht="16.2" thickBot="1" x14ac:dyDescent="0.35">
      <c r="A64" s="227" t="s">
        <v>83</v>
      </c>
      <c r="B64" s="228"/>
      <c r="C64" s="163">
        <f>C46</f>
        <v>0</v>
      </c>
      <c r="D64" s="164"/>
      <c r="E64" s="164"/>
      <c r="F64" s="168"/>
    </row>
    <row r="65" spans="1:6" ht="16.2" thickBot="1" x14ac:dyDescent="0.35">
      <c r="A65" s="227" t="s">
        <v>95</v>
      </c>
      <c r="B65" s="228"/>
      <c r="C65" s="163">
        <f>C59</f>
        <v>0</v>
      </c>
      <c r="D65" s="164"/>
      <c r="E65" s="164"/>
      <c r="F65" s="168"/>
    </row>
    <row r="66" spans="1:6" ht="16.2" thickBot="1" x14ac:dyDescent="0.35">
      <c r="A66" s="229" t="s">
        <v>69</v>
      </c>
      <c r="B66" s="230"/>
      <c r="C66" s="158">
        <f>SUM(C62:F65)</f>
        <v>0</v>
      </c>
      <c r="D66" s="159"/>
      <c r="E66" s="159"/>
      <c r="F66" s="160"/>
    </row>
    <row r="67" spans="1:6" x14ac:dyDescent="0.3">
      <c r="A67" s="92"/>
      <c r="B67" s="92"/>
      <c r="C67" s="30"/>
      <c r="D67" s="30"/>
      <c r="E67" s="30"/>
      <c r="F67" s="30"/>
    </row>
    <row r="68" spans="1:6" ht="15" thickBot="1" x14ac:dyDescent="0.35">
      <c r="A68" s="221"/>
      <c r="B68" s="221"/>
      <c r="C68" s="30"/>
      <c r="D68" s="30"/>
      <c r="E68" s="30"/>
      <c r="F68" s="30"/>
    </row>
    <row r="69" spans="1:6" ht="16.2" thickBot="1" x14ac:dyDescent="0.35">
      <c r="A69" s="221"/>
      <c r="B69" s="222"/>
      <c r="C69" s="223"/>
      <c r="D69" s="164"/>
      <c r="E69" s="164"/>
      <c r="F69" s="168"/>
    </row>
    <row r="70" spans="1:6" x14ac:dyDescent="0.3">
      <c r="A70" s="231"/>
      <c r="B70" s="231"/>
      <c r="C70" s="232"/>
      <c r="D70" s="232"/>
      <c r="E70" s="232"/>
      <c r="F70" s="232"/>
    </row>
    <row r="71" spans="1:6" x14ac:dyDescent="0.3">
      <c r="A71" s="231"/>
      <c r="B71" s="231"/>
      <c r="C71" s="233"/>
      <c r="D71" s="233"/>
      <c r="E71" s="233"/>
      <c r="F71" s="233"/>
    </row>
  </sheetData>
  <mergeCells count="64">
    <mergeCell ref="A1:B2"/>
    <mergeCell ref="A3:F3"/>
    <mergeCell ref="A4:A6"/>
    <mergeCell ref="A13:A14"/>
    <mergeCell ref="C13:C14"/>
    <mergeCell ref="D13:D14"/>
    <mergeCell ref="E13:E14"/>
    <mergeCell ref="F13:F14"/>
    <mergeCell ref="A15:B15"/>
    <mergeCell ref="C15:F15"/>
    <mergeCell ref="A17:F17"/>
    <mergeCell ref="A20:A21"/>
    <mergeCell ref="C20:C21"/>
    <mergeCell ref="D20:D21"/>
    <mergeCell ref="E20:E21"/>
    <mergeCell ref="F20:F21"/>
    <mergeCell ref="A22:B22"/>
    <mergeCell ref="C22:F22"/>
    <mergeCell ref="A24:F24"/>
    <mergeCell ref="A25:A26"/>
    <mergeCell ref="C25:C26"/>
    <mergeCell ref="D25:D26"/>
    <mergeCell ref="E25:E26"/>
    <mergeCell ref="F25:F26"/>
    <mergeCell ref="A35:A36"/>
    <mergeCell ref="C35:C36"/>
    <mergeCell ref="D35:D36"/>
    <mergeCell ref="E35:E36"/>
    <mergeCell ref="F35:F36"/>
    <mergeCell ref="A28:A33"/>
    <mergeCell ref="C28:C33"/>
    <mergeCell ref="D28:D33"/>
    <mergeCell ref="E28:E33"/>
    <mergeCell ref="F28:F33"/>
    <mergeCell ref="A59:B59"/>
    <mergeCell ref="C59:F59"/>
    <mergeCell ref="E44:E45"/>
    <mergeCell ref="F44:F45"/>
    <mergeCell ref="A46:B46"/>
    <mergeCell ref="C46:F46"/>
    <mergeCell ref="A48:F48"/>
    <mergeCell ref="A44:A45"/>
    <mergeCell ref="C44:C45"/>
    <mergeCell ref="D44:D45"/>
    <mergeCell ref="A70:B70"/>
    <mergeCell ref="C70:C71"/>
    <mergeCell ref="D70:D71"/>
    <mergeCell ref="E70:E71"/>
    <mergeCell ref="F70:F71"/>
    <mergeCell ref="A71:B71"/>
    <mergeCell ref="A69:B69"/>
    <mergeCell ref="C69:F69"/>
    <mergeCell ref="A61:F61"/>
    <mergeCell ref="A65:B65"/>
    <mergeCell ref="C65:F65"/>
    <mergeCell ref="A66:B66"/>
    <mergeCell ref="C66:F66"/>
    <mergeCell ref="A68:B68"/>
    <mergeCell ref="A63:B63"/>
    <mergeCell ref="C63:F63"/>
    <mergeCell ref="A64:B64"/>
    <mergeCell ref="C64:F64"/>
    <mergeCell ref="A62:B62"/>
    <mergeCell ref="C62:F62"/>
  </mergeCells>
  <pageMargins left="0.7" right="0.7" top="0.75" bottom="0.75" header="0.3" footer="0.3"/>
  <pageSetup paperSize="9" orientation="portrait" r:id="rId1"/>
  <headerFooter>
    <oddHeader>&amp;LTROŠKOVNIK&amp;RSplitska 8, Zadar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"/>
  <sheetViews>
    <sheetView view="pageBreakPreview" topLeftCell="A13" zoomScale="88" zoomScaleSheetLayoutView="88" workbookViewId="0">
      <selection activeCell="B32" sqref="B32"/>
    </sheetView>
  </sheetViews>
  <sheetFormatPr defaultColWidth="9.109375" defaultRowHeight="14.4" x14ac:dyDescent="0.3"/>
  <cols>
    <col min="1" max="1" width="2.44140625" style="87" bestFit="1" customWidth="1"/>
    <col min="2" max="2" width="88.6640625" style="87" customWidth="1"/>
    <col min="3" max="6" width="9.88671875" style="42" customWidth="1"/>
    <col min="7" max="16384" width="9.109375" style="42"/>
  </cols>
  <sheetData>
    <row r="1" spans="1:6" ht="15" thickBot="1" x14ac:dyDescent="0.35">
      <c r="A1" s="247" t="s">
        <v>100</v>
      </c>
      <c r="B1" s="248"/>
      <c r="C1" s="27" t="s">
        <v>1</v>
      </c>
      <c r="D1" s="27" t="s">
        <v>2</v>
      </c>
      <c r="E1" s="27" t="s">
        <v>3</v>
      </c>
      <c r="F1" s="27" t="s">
        <v>4</v>
      </c>
    </row>
    <row r="2" spans="1:6" ht="16.2" thickBot="1" x14ac:dyDescent="0.35">
      <c r="A2" s="249"/>
      <c r="B2" s="250"/>
      <c r="C2" s="103"/>
      <c r="D2" s="103"/>
      <c r="E2" s="103"/>
      <c r="F2" s="103"/>
    </row>
    <row r="3" spans="1:6" ht="16.2" thickBot="1" x14ac:dyDescent="0.35">
      <c r="A3" s="224" t="s">
        <v>101</v>
      </c>
      <c r="B3" s="225"/>
      <c r="C3" s="225"/>
      <c r="D3" s="225"/>
      <c r="E3" s="225"/>
      <c r="F3" s="226"/>
    </row>
    <row r="4" spans="1:6" ht="55.8" thickBot="1" x14ac:dyDescent="0.35">
      <c r="A4" s="90" t="s">
        <v>6</v>
      </c>
      <c r="B4" s="94" t="s">
        <v>102</v>
      </c>
      <c r="C4" s="31"/>
      <c r="D4" s="86"/>
      <c r="E4" s="31"/>
      <c r="F4" s="31"/>
    </row>
    <row r="5" spans="1:6" ht="21.6" customHeight="1" thickBot="1" x14ac:dyDescent="0.35">
      <c r="A5" s="91"/>
      <c r="B5" s="104" t="s">
        <v>154</v>
      </c>
      <c r="C5" s="9">
        <v>20.72</v>
      </c>
      <c r="D5" s="101" t="s">
        <v>9</v>
      </c>
      <c r="E5" s="9"/>
      <c r="F5" s="9">
        <f>C5*E5</f>
        <v>0</v>
      </c>
    </row>
    <row r="6" spans="1:6" ht="16.2" thickBot="1" x14ac:dyDescent="0.35">
      <c r="A6" s="91"/>
      <c r="B6" s="104" t="s">
        <v>155</v>
      </c>
      <c r="C6" s="9">
        <v>29</v>
      </c>
      <c r="D6" s="101" t="s">
        <v>9</v>
      </c>
      <c r="E6" s="9"/>
      <c r="F6" s="9">
        <f t="shared" ref="F6:F9" si="0">C6*E6</f>
        <v>0</v>
      </c>
    </row>
    <row r="7" spans="1:6" ht="16.2" thickBot="1" x14ac:dyDescent="0.35">
      <c r="A7" s="91"/>
      <c r="B7" s="104" t="s">
        <v>156</v>
      </c>
      <c r="C7" s="9">
        <v>18.27</v>
      </c>
      <c r="D7" s="101" t="s">
        <v>9</v>
      </c>
      <c r="E7" s="9"/>
      <c r="F7" s="9">
        <f t="shared" si="0"/>
        <v>0</v>
      </c>
    </row>
    <row r="8" spans="1:6" ht="16.2" thickBot="1" x14ac:dyDescent="0.35">
      <c r="A8" s="91"/>
      <c r="B8" s="104" t="s">
        <v>157</v>
      </c>
      <c r="C8" s="9">
        <v>11.34</v>
      </c>
      <c r="D8" s="101" t="s">
        <v>9</v>
      </c>
      <c r="E8" s="9"/>
      <c r="F8" s="9">
        <f t="shared" si="0"/>
        <v>0</v>
      </c>
    </row>
    <row r="9" spans="1:6" ht="16.2" thickBot="1" x14ac:dyDescent="0.35">
      <c r="A9" s="91"/>
      <c r="B9" s="104" t="s">
        <v>158</v>
      </c>
      <c r="C9" s="9">
        <v>11.04</v>
      </c>
      <c r="D9" s="101" t="s">
        <v>9</v>
      </c>
      <c r="E9" s="9"/>
      <c r="F9" s="9">
        <f t="shared" si="0"/>
        <v>0</v>
      </c>
    </row>
    <row r="10" spans="1:6" ht="16.2" thickBot="1" x14ac:dyDescent="0.35">
      <c r="A10" s="224" t="s">
        <v>103</v>
      </c>
      <c r="B10" s="226"/>
      <c r="C10" s="158">
        <f>SUM(F5:F9)</f>
        <v>0</v>
      </c>
      <c r="D10" s="159"/>
      <c r="E10" s="159"/>
      <c r="F10" s="160"/>
    </row>
    <row r="11" spans="1:6" ht="15" thickBot="1" x14ac:dyDescent="0.35">
      <c r="A11" s="92"/>
      <c r="B11" s="92"/>
      <c r="C11" s="30"/>
      <c r="D11" s="30"/>
      <c r="E11" s="30"/>
      <c r="F11" s="30"/>
    </row>
    <row r="12" spans="1:6" ht="16.2" thickBot="1" x14ac:dyDescent="0.35">
      <c r="A12" s="224" t="s">
        <v>104</v>
      </c>
      <c r="B12" s="225"/>
      <c r="C12" s="225"/>
      <c r="D12" s="225"/>
      <c r="E12" s="225"/>
      <c r="F12" s="226"/>
    </row>
    <row r="13" spans="1:6" ht="138.6" thickBot="1" x14ac:dyDescent="0.35">
      <c r="A13" s="90" t="s">
        <v>6</v>
      </c>
      <c r="B13" s="125" t="s">
        <v>159</v>
      </c>
      <c r="C13" s="31"/>
      <c r="D13" s="86"/>
      <c r="E13" s="31"/>
      <c r="F13" s="31"/>
    </row>
    <row r="14" spans="1:6" ht="19.8" customHeight="1" thickBot="1" x14ac:dyDescent="0.35">
      <c r="A14" s="91"/>
      <c r="B14" s="104" t="s">
        <v>160</v>
      </c>
      <c r="C14" s="9">
        <v>20.72</v>
      </c>
      <c r="D14" s="101" t="s">
        <v>9</v>
      </c>
      <c r="E14" s="9"/>
      <c r="F14" s="9">
        <f>C14*E14</f>
        <v>0</v>
      </c>
    </row>
    <row r="15" spans="1:6" ht="16.2" thickBot="1" x14ac:dyDescent="0.35">
      <c r="A15" s="91"/>
      <c r="B15" s="264" t="s">
        <v>155</v>
      </c>
      <c r="C15" s="9">
        <v>29</v>
      </c>
      <c r="D15" s="101" t="s">
        <v>9</v>
      </c>
      <c r="E15" s="9"/>
      <c r="F15" s="9">
        <f t="shared" ref="F15" si="1">C15*E15</f>
        <v>0</v>
      </c>
    </row>
    <row r="16" spans="1:6" ht="16.2" thickBot="1" x14ac:dyDescent="0.35">
      <c r="A16" s="91"/>
      <c r="B16" s="104"/>
      <c r="C16" s="9"/>
      <c r="D16" s="101"/>
      <c r="E16" s="9"/>
      <c r="F16" s="9"/>
    </row>
    <row r="17" spans="1:6" ht="16.2" thickBot="1" x14ac:dyDescent="0.35">
      <c r="A17" s="91"/>
      <c r="B17" s="104" t="s">
        <v>156</v>
      </c>
      <c r="C17" s="9">
        <v>18.27</v>
      </c>
      <c r="D17" s="101" t="s">
        <v>9</v>
      </c>
      <c r="E17" s="9"/>
      <c r="F17" s="9">
        <f t="shared" ref="F17:F19" si="2">C17*E17</f>
        <v>0</v>
      </c>
    </row>
    <row r="18" spans="1:6" ht="16.2" thickBot="1" x14ac:dyDescent="0.35">
      <c r="A18" s="91"/>
      <c r="B18" s="104" t="s">
        <v>157</v>
      </c>
      <c r="C18" s="9">
        <v>11.34</v>
      </c>
      <c r="D18" s="101" t="s">
        <v>9</v>
      </c>
      <c r="E18" s="9"/>
      <c r="F18" s="9">
        <f t="shared" si="2"/>
        <v>0</v>
      </c>
    </row>
    <row r="19" spans="1:6" ht="16.2" thickBot="1" x14ac:dyDescent="0.35">
      <c r="A19" s="91"/>
      <c r="B19" s="104" t="s">
        <v>158</v>
      </c>
      <c r="C19" s="9">
        <v>11.04</v>
      </c>
      <c r="D19" s="101" t="s">
        <v>9</v>
      </c>
      <c r="E19" s="9"/>
      <c r="F19" s="9">
        <f t="shared" si="2"/>
        <v>0</v>
      </c>
    </row>
    <row r="20" spans="1:6" ht="16.2" thickBot="1" x14ac:dyDescent="0.35">
      <c r="A20" s="91"/>
      <c r="B20" s="104"/>
      <c r="C20" s="9"/>
      <c r="D20" s="101"/>
      <c r="E20" s="9"/>
      <c r="F20" s="9"/>
    </row>
    <row r="21" spans="1:6" ht="16.2" thickBot="1" x14ac:dyDescent="0.35">
      <c r="A21" s="224" t="s">
        <v>105</v>
      </c>
      <c r="B21" s="226"/>
      <c r="C21" s="158">
        <f>SUM(F14:F20)</f>
        <v>0</v>
      </c>
      <c r="D21" s="159"/>
      <c r="E21" s="159"/>
      <c r="F21" s="160"/>
    </row>
    <row r="22" spans="1:6" ht="15" thickBot="1" x14ac:dyDescent="0.35">
      <c r="A22" s="92"/>
      <c r="B22" s="92"/>
      <c r="C22" s="30"/>
      <c r="D22" s="30"/>
      <c r="E22" s="30"/>
      <c r="F22" s="30"/>
    </row>
    <row r="23" spans="1:6" ht="16.2" thickBot="1" x14ac:dyDescent="0.35">
      <c r="A23" s="224" t="s">
        <v>106</v>
      </c>
      <c r="B23" s="225"/>
      <c r="C23" s="225"/>
      <c r="D23" s="225"/>
      <c r="E23" s="225"/>
      <c r="F23" s="226"/>
    </row>
    <row r="24" spans="1:6" ht="16.2" thickBot="1" x14ac:dyDescent="0.35">
      <c r="A24" s="227" t="s">
        <v>101</v>
      </c>
      <c r="B24" s="252"/>
      <c r="C24" s="223">
        <f>C10</f>
        <v>0</v>
      </c>
      <c r="D24" s="164"/>
      <c r="E24" s="164"/>
      <c r="F24" s="165"/>
    </row>
    <row r="25" spans="1:6" ht="16.2" thickBot="1" x14ac:dyDescent="0.35">
      <c r="A25" s="227" t="s">
        <v>104</v>
      </c>
      <c r="B25" s="252"/>
      <c r="C25" s="223">
        <f>C21</f>
        <v>0</v>
      </c>
      <c r="D25" s="164"/>
      <c r="E25" s="164"/>
      <c r="F25" s="165"/>
    </row>
    <row r="26" spans="1:6" ht="16.2" thickBot="1" x14ac:dyDescent="0.35">
      <c r="A26" s="105"/>
      <c r="B26" s="106"/>
      <c r="C26" s="251">
        <f>C24+C25</f>
        <v>0</v>
      </c>
      <c r="D26" s="159"/>
      <c r="E26" s="159"/>
      <c r="F26" s="160"/>
    </row>
    <row r="27" spans="1:6" x14ac:dyDescent="0.3">
      <c r="A27" s="92"/>
      <c r="B27" s="92"/>
      <c r="C27" s="30"/>
      <c r="D27" s="30"/>
      <c r="E27" s="30"/>
      <c r="F27" s="30"/>
    </row>
    <row r="28" spans="1:6" ht="15" thickBot="1" x14ac:dyDescent="0.35">
      <c r="A28" s="221"/>
      <c r="B28" s="221"/>
      <c r="C28" s="30"/>
      <c r="D28" s="30"/>
      <c r="E28" s="30"/>
      <c r="F28" s="30"/>
    </row>
    <row r="29" spans="1:6" ht="16.2" thickBot="1" x14ac:dyDescent="0.35">
      <c r="A29" s="221"/>
      <c r="B29" s="222"/>
      <c r="C29" s="223"/>
      <c r="D29" s="164"/>
      <c r="E29" s="164"/>
      <c r="F29" s="165"/>
    </row>
    <row r="30" spans="1:6" x14ac:dyDescent="0.3">
      <c r="A30" s="231"/>
      <c r="B30" s="231"/>
      <c r="C30" s="232"/>
      <c r="D30" s="232"/>
      <c r="E30" s="232"/>
      <c r="F30" s="232"/>
    </row>
    <row r="31" spans="1:6" x14ac:dyDescent="0.3">
      <c r="A31" s="231"/>
      <c r="B31" s="231"/>
      <c r="C31" s="233"/>
      <c r="D31" s="233"/>
      <c r="E31" s="233"/>
      <c r="F31" s="233"/>
    </row>
  </sheetData>
  <mergeCells count="22">
    <mergeCell ref="A25:B25"/>
    <mergeCell ref="C25:F25"/>
    <mergeCell ref="A1:B2"/>
    <mergeCell ref="A3:F3"/>
    <mergeCell ref="A10:B10"/>
    <mergeCell ref="C10:F10"/>
    <mergeCell ref="A12:F12"/>
    <mergeCell ref="A21:B21"/>
    <mergeCell ref="C21:F21"/>
    <mergeCell ref="A23:F23"/>
    <mergeCell ref="A24:B24"/>
    <mergeCell ref="C24:F24"/>
    <mergeCell ref="C26:F26"/>
    <mergeCell ref="A28:B28"/>
    <mergeCell ref="A29:B29"/>
    <mergeCell ref="C29:F29"/>
    <mergeCell ref="A30:B30"/>
    <mergeCell ref="C30:C31"/>
    <mergeCell ref="D30:D31"/>
    <mergeCell ref="E30:E31"/>
    <mergeCell ref="F30:F31"/>
    <mergeCell ref="A31:B31"/>
  </mergeCells>
  <pageMargins left="0.7" right="0.7" top="0.75" bottom="0.75" header="0.3" footer="0.3"/>
  <pageSetup paperSize="9" orientation="portrait" r:id="rId1"/>
  <headerFooter>
    <oddHeader>&amp;LTROŠKOVNIK&amp;RSplitska 8, Zadar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4"/>
  <sheetViews>
    <sheetView view="pageBreakPreview" topLeftCell="A4" zoomScale="60" workbookViewId="0">
      <selection activeCell="B7" sqref="B7"/>
    </sheetView>
  </sheetViews>
  <sheetFormatPr defaultRowHeight="30.75" customHeight="1" x14ac:dyDescent="0.3"/>
  <cols>
    <col min="1" max="1" width="46.33203125" bestFit="1" customWidth="1"/>
    <col min="2" max="2" width="34.109375" customWidth="1"/>
    <col min="3" max="3" width="11.33203125" bestFit="1" customWidth="1"/>
  </cols>
  <sheetData>
    <row r="1" spans="1:4" ht="30.75" customHeight="1" thickBot="1" x14ac:dyDescent="0.35">
      <c r="A1" s="253" t="s">
        <v>107</v>
      </c>
      <c r="B1" s="254"/>
    </row>
    <row r="2" spans="1:4" ht="30.75" customHeight="1" thickBot="1" x14ac:dyDescent="0.35">
      <c r="A2" s="85" t="s">
        <v>0</v>
      </c>
      <c r="B2" s="107">
        <f>Pročelja!C131</f>
        <v>0</v>
      </c>
    </row>
    <row r="3" spans="1:4" ht="30.75" customHeight="1" thickBot="1" x14ac:dyDescent="0.35">
      <c r="A3" s="4" t="s">
        <v>70</v>
      </c>
      <c r="B3" s="108">
        <f>'Ravni krov'!C66</f>
        <v>0</v>
      </c>
    </row>
    <row r="4" spans="1:4" ht="30.75" customHeight="1" thickBot="1" x14ac:dyDescent="0.35">
      <c r="A4" s="4" t="s">
        <v>100</v>
      </c>
      <c r="B4" s="109">
        <f>Stolarija!C26</f>
        <v>0</v>
      </c>
    </row>
    <row r="5" spans="1:4" ht="30.75" customHeight="1" thickBot="1" x14ac:dyDescent="0.35">
      <c r="A5" s="110" t="s">
        <v>108</v>
      </c>
      <c r="B5" s="111">
        <f ca="1">SUM(B2:B5)</f>
        <v>0</v>
      </c>
    </row>
    <row r="6" spans="1:4" ht="30.75" customHeight="1" thickBot="1" x14ac:dyDescent="0.35">
      <c r="A6" s="110" t="s">
        <v>109</v>
      </c>
      <c r="B6" s="111">
        <f ca="1">B5*0.25</f>
        <v>0</v>
      </c>
    </row>
    <row r="7" spans="1:4" ht="30.75" customHeight="1" thickBot="1" x14ac:dyDescent="0.35">
      <c r="A7" s="112" t="s">
        <v>110</v>
      </c>
      <c r="B7" s="113">
        <f ca="1">B5+B6</f>
        <v>0</v>
      </c>
    </row>
    <row r="8" spans="1:4" ht="30.75" customHeight="1" x14ac:dyDescent="0.3">
      <c r="A8" s="3"/>
      <c r="B8" s="114"/>
    </row>
    <row r="9" spans="1:4" ht="15" thickBot="1" x14ac:dyDescent="0.35">
      <c r="A9" s="5"/>
      <c r="B9" s="115"/>
    </row>
    <row r="10" spans="1:4" ht="16.2" thickBot="1" x14ac:dyDescent="0.35">
      <c r="A10" s="5"/>
      <c r="B10" s="116">
        <f>Pročelja!C134+'Ravni krov'!C69+Stolarija!C29</f>
        <v>0</v>
      </c>
    </row>
    <row r="11" spans="1:4" ht="14.4" x14ac:dyDescent="0.3">
      <c r="A11" s="2"/>
      <c r="B11" s="255"/>
    </row>
    <row r="12" spans="1:4" ht="14.4" x14ac:dyDescent="0.3">
      <c r="A12" s="2"/>
      <c r="B12" s="256"/>
    </row>
    <row r="14" spans="1:4" ht="30.75" customHeight="1" x14ac:dyDescent="0.35">
      <c r="A14" s="146"/>
      <c r="B14" s="147"/>
      <c r="D14" s="147"/>
    </row>
  </sheetData>
  <mergeCells count="2">
    <mergeCell ref="A1:B1"/>
    <mergeCell ref="B11:B12"/>
  </mergeCells>
  <pageMargins left="0.7" right="0.7" top="0.75" bottom="0.75" header="0.3" footer="0.3"/>
  <pageSetup paperSize="9" orientation="portrait" r:id="rId1"/>
  <headerFooter>
    <oddHeader>&amp;LTROŠKOVNIK&amp;RSplitska 8, Zadar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Pročelja</vt:lpstr>
      <vt:lpstr>Ravni krov</vt:lpstr>
      <vt:lpstr>Stolarija</vt:lpstr>
      <vt:lpstr>Rekapitulacija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2017-11-21T11:31:44Z</dcterms:modified>
</cp:coreProperties>
</file>